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M:\UZ\01 UZ Mitarbeiter\Gröls\BE\UZ-65\"/>
    </mc:Choice>
  </mc:AlternateContent>
  <xr:revisionPtr revIDLastSave="0" documentId="13_ncr:201_{83BE19E6-4412-4687-95E4-64A54211431B}" xr6:coauthVersionLast="47" xr6:coauthVersionMax="47" xr10:uidLastSave="{00000000-0000-0000-0000-000000000000}"/>
  <bookViews>
    <workbookView xWindow="1230" yWindow="930" windowWidth="26250" windowHeight="15750" xr2:uid="{71A841BB-7BA0-4815-8808-39A32E496185}"/>
  </bookViews>
  <sheets>
    <sheet name="3.1.5_3.2.5 Emissionen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25" i="1"/>
  <c r="H26" i="1" s="1"/>
  <c r="F26" i="1"/>
  <c r="H21" i="1" l="1"/>
</calcChain>
</file>

<file path=xl/sharedStrings.xml><?xml version="1.0" encoding="utf-8"?>
<sst xmlns="http://schemas.openxmlformats.org/spreadsheetml/2006/main" count="29" uniqueCount="26">
  <si>
    <t>Annex  9  DE-UZ 65, Edition January 2025</t>
  </si>
  <si>
    <t>Emission Pulp production</t>
  </si>
  <si>
    <t>Please choose</t>
  </si>
  <si>
    <t>Please enter</t>
  </si>
  <si>
    <t>Calculation</t>
  </si>
  <si>
    <t>Information on the company</t>
  </si>
  <si>
    <t>Name of the company:</t>
  </si>
  <si>
    <t>Complete address:</t>
  </si>
  <si>
    <t>Product category:</t>
  </si>
  <si>
    <t>Reference period (year):</t>
  </si>
  <si>
    <t>Filter paper</t>
  </si>
  <si>
    <t>Backing paper</t>
  </si>
  <si>
    <t>Measured value</t>
  </si>
  <si>
    <t>Emission point</t>
  </si>
  <si>
    <t>Sum</t>
  </si>
  <si>
    <r>
      <rPr>
        <b/>
        <sz val="11"/>
        <color theme="1"/>
        <rFont val="Aptos Narrow"/>
        <family val="2"/>
        <scheme val="minor"/>
      </rPr>
      <t>CSB</t>
    </r>
    <r>
      <rPr>
        <sz val="11"/>
        <color theme="1"/>
        <rFont val="Aptos Narrow"/>
        <family val="2"/>
        <scheme val="minor"/>
      </rPr>
      <t xml:space="preserve"> Measured value in kg/tonne air dried</t>
    </r>
  </si>
  <si>
    <r>
      <rPr>
        <b/>
        <sz val="11"/>
        <color theme="1"/>
        <rFont val="Aptos Narrow"/>
        <family val="2"/>
        <scheme val="minor"/>
      </rPr>
      <t>Phosphor (P)</t>
    </r>
    <r>
      <rPr>
        <sz val="11"/>
        <color theme="1"/>
        <rFont val="Aptos Narrow"/>
        <family val="2"/>
        <scheme val="minor"/>
      </rPr>
      <t xml:space="preserve"> Measured value in kg/tonne air dried</t>
    </r>
  </si>
  <si>
    <r>
      <rPr>
        <b/>
        <sz val="11"/>
        <color theme="1"/>
        <rFont val="Aptos Narrow"/>
        <family val="2"/>
        <scheme val="minor"/>
      </rPr>
      <t>Nitrogen (N)</t>
    </r>
    <r>
      <rPr>
        <sz val="11"/>
        <color theme="1"/>
        <rFont val="Aptos Narrow"/>
        <family val="2"/>
        <scheme val="minor"/>
      </rPr>
      <t xml:space="preserve"> Measured value in kg/tonne air dried</t>
    </r>
  </si>
  <si>
    <r>
      <rPr>
        <b/>
        <sz val="11"/>
        <color theme="1"/>
        <rFont val="Aptos Narrow"/>
        <family val="2"/>
        <scheme val="minor"/>
      </rPr>
      <t>Sulphurl (S)</t>
    </r>
    <r>
      <rPr>
        <sz val="11"/>
        <color theme="1"/>
        <rFont val="Aptos Narrow"/>
        <family val="2"/>
        <scheme val="minor"/>
      </rPr>
      <t xml:space="preserve"> Measured value in kg/tonne air dried</t>
    </r>
  </si>
  <si>
    <r>
      <rPr>
        <b/>
        <sz val="11"/>
        <color theme="1"/>
        <rFont val="Aptos Narrow"/>
        <family val="2"/>
        <scheme val="minor"/>
      </rPr>
      <t xml:space="preserve">Nitrogen oxide (NOx) </t>
    </r>
    <r>
      <rPr>
        <sz val="11"/>
        <color theme="1"/>
        <rFont val="Aptos Narrow"/>
        <family val="2"/>
        <scheme val="minor"/>
      </rPr>
      <t>Measured value in kg/tonne air dried</t>
    </r>
  </si>
  <si>
    <r>
      <rPr>
        <b/>
        <sz val="11"/>
        <color theme="1"/>
        <rFont val="Aptos Narrow"/>
        <family val="2"/>
        <scheme val="minor"/>
      </rPr>
      <t>Dust</t>
    </r>
    <r>
      <rPr>
        <sz val="11"/>
        <color theme="1"/>
        <rFont val="Aptos Narrow"/>
        <family val="2"/>
        <scheme val="minor"/>
      </rPr>
      <t xml:space="preserve"> Measured value in kg/tonne air dried</t>
    </r>
  </si>
  <si>
    <r>
      <t xml:space="preserve">Electrical power (Eletricity) </t>
    </r>
    <r>
      <rPr>
        <sz val="11"/>
        <color theme="1"/>
        <rFont val="Aptos Narrow"/>
        <family val="2"/>
        <scheme val="minor"/>
      </rPr>
      <t>Annual average
in kWh/t lutro bzw. air dried ton</t>
    </r>
  </si>
  <si>
    <r>
      <t xml:space="preserve">Heat energy (Fuel) </t>
    </r>
    <r>
      <rPr>
        <sz val="11"/>
        <color theme="1"/>
        <rFont val="Aptos Narrow"/>
        <family val="2"/>
        <scheme val="minor"/>
      </rPr>
      <t>Annual average
in kWh/t lutro bzw. air dried ton</t>
    </r>
  </si>
  <si>
    <t>3.1.5.1/3.2.5.1 Waste water emission</t>
  </si>
  <si>
    <t>3.1.5.2/3.2.5.2 Emission to air</t>
  </si>
  <si>
    <t>3.1.5.3/3.2.5.3 Energy consumption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</si>
</sst>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8999908444471571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/>
    <xf numFmtId="0" fontId="1" fillId="0" borderId="3" xfId="0" applyFont="1" applyBorder="1"/>
    <xf numFmtId="0" fontId="1" fillId="0" borderId="2" xfId="0" applyFont="1" applyBorder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4" borderId="0" xfId="0" applyFont="1" applyFill="1"/>
    <xf numFmtId="0" fontId="1" fillId="3" borderId="0" xfId="0" applyFont="1" applyFill="1"/>
    <xf numFmtId="0" fontId="1" fillId="5" borderId="0" xfId="0" applyFont="1" applyFill="1"/>
    <xf numFmtId="0" fontId="0" fillId="4" borderId="2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5" borderId="1" xfId="0" applyFill="1" applyBorder="1" applyProtection="1"/>
    <xf numFmtId="0" fontId="0" fillId="0" borderId="1" xfId="0" applyBorder="1" applyProtection="1"/>
    <xf numFmtId="0" fontId="0" fillId="5" borderId="2" xfId="0" applyFill="1" applyBorder="1" applyProtection="1"/>
    <xf numFmtId="0" fontId="0" fillId="0" borderId="2" xfId="0" applyBorder="1" applyProtection="1"/>
  </cellXfs>
  <cellStyles count="1">
    <cellStyle name="Standard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C8A4E-3707-42CC-BEF2-634B5FED793B}">
  <dimension ref="A1:H32"/>
  <sheetViews>
    <sheetView tabSelected="1" zoomScale="70" zoomScaleNormal="70" workbookViewId="0">
      <selection activeCell="B14" sqref="B14"/>
    </sheetView>
  </sheetViews>
  <sheetFormatPr baseColWidth="10" defaultRowHeight="15" x14ac:dyDescent="0.25"/>
  <cols>
    <col min="1" max="1" width="35" bestFit="1" customWidth="1"/>
    <col min="2" max="2" width="16.28515625" bestFit="1" customWidth="1"/>
    <col min="3" max="3" width="60.28515625" bestFit="1" customWidth="1"/>
    <col min="4" max="4" width="18.5703125" bestFit="1" customWidth="1"/>
    <col min="5" max="5" width="19.5703125" bestFit="1" customWidth="1"/>
    <col min="6" max="6" width="22.42578125" bestFit="1" customWidth="1"/>
  </cols>
  <sheetData>
    <row r="1" spans="1:4" ht="18.75" x14ac:dyDescent="0.3">
      <c r="A1" s="4" t="s">
        <v>1</v>
      </c>
      <c r="D1" s="13" t="s">
        <v>2</v>
      </c>
    </row>
    <row r="2" spans="1:4" ht="18.75" x14ac:dyDescent="0.3">
      <c r="A2" s="4" t="s">
        <v>0</v>
      </c>
      <c r="D2" s="14" t="s">
        <v>3</v>
      </c>
    </row>
    <row r="3" spans="1:4" x14ac:dyDescent="0.25">
      <c r="D3" s="15" t="s">
        <v>4</v>
      </c>
    </row>
    <row r="5" spans="1:4" x14ac:dyDescent="0.25">
      <c r="A5" s="12" t="s">
        <v>5</v>
      </c>
    </row>
    <row r="6" spans="1:4" x14ac:dyDescent="0.25">
      <c r="A6" s="11"/>
    </row>
    <row r="7" spans="1:4" x14ac:dyDescent="0.25">
      <c r="A7" s="11"/>
    </row>
    <row r="8" spans="1:4" x14ac:dyDescent="0.25">
      <c r="A8" s="11" t="s">
        <v>6</v>
      </c>
      <c r="B8" s="19"/>
      <c r="C8" s="19"/>
    </row>
    <row r="9" spans="1:4" x14ac:dyDescent="0.25">
      <c r="A9" s="11" t="s">
        <v>7</v>
      </c>
      <c r="B9" s="19"/>
      <c r="C9" s="19"/>
    </row>
    <row r="10" spans="1:4" x14ac:dyDescent="0.25">
      <c r="A10" s="11"/>
    </row>
    <row r="11" spans="1:4" x14ac:dyDescent="0.25">
      <c r="A11" s="11"/>
    </row>
    <row r="12" spans="1:4" x14ac:dyDescent="0.25">
      <c r="A12" s="11"/>
    </row>
    <row r="13" spans="1:4" ht="15.75" thickBot="1" x14ac:dyDescent="0.3"/>
    <row r="14" spans="1:4" ht="16.5" thickBot="1" x14ac:dyDescent="0.3">
      <c r="A14" s="7" t="s">
        <v>8</v>
      </c>
      <c r="B14" s="16" t="s">
        <v>2</v>
      </c>
      <c r="C14" s="6" t="s">
        <v>9</v>
      </c>
      <c r="D14" s="17"/>
    </row>
    <row r="17" spans="1:8" ht="15.75" thickBot="1" x14ac:dyDescent="0.3"/>
    <row r="18" spans="1:8" ht="15.75" thickBot="1" x14ac:dyDescent="0.3">
      <c r="E18" s="3" t="s">
        <v>12</v>
      </c>
      <c r="F18" s="2" t="s">
        <v>13</v>
      </c>
    </row>
    <row r="19" spans="1:8" ht="15.75" x14ac:dyDescent="0.25">
      <c r="A19" s="10" t="s">
        <v>23</v>
      </c>
      <c r="C19" s="1" t="s">
        <v>15</v>
      </c>
      <c r="E19" s="17"/>
      <c r="F19" s="20">
        <f>IF(B14="Filterpapier",E19/18,E19/8)</f>
        <v>0</v>
      </c>
    </row>
    <row r="20" spans="1:8" ht="15.75" thickBot="1" x14ac:dyDescent="0.3">
      <c r="C20" s="1" t="s">
        <v>17</v>
      </c>
      <c r="E20" s="17"/>
      <c r="F20" s="20">
        <f>IF(B14="Filterpapier",E20/0.25,E20/0.2)</f>
        <v>0</v>
      </c>
    </row>
    <row r="21" spans="1:8" ht="15.75" thickBot="1" x14ac:dyDescent="0.3">
      <c r="C21" s="1" t="s">
        <v>16</v>
      </c>
      <c r="E21" s="17"/>
      <c r="F21" s="20">
        <f>IF(B14="Filterpapier",E21/0.03,E21/0.02)</f>
        <v>0</v>
      </c>
      <c r="G21" t="s">
        <v>14</v>
      </c>
      <c r="H21" s="22">
        <f>F19+F20+F21</f>
        <v>0</v>
      </c>
    </row>
    <row r="25" spans="1:8" ht="16.5" thickBot="1" x14ac:dyDescent="0.3">
      <c r="A25" s="10" t="s">
        <v>24</v>
      </c>
      <c r="C25" s="1" t="s">
        <v>18</v>
      </c>
      <c r="E25" s="17"/>
      <c r="F25" s="20">
        <f>IF(B14="Filterpapier",E25/0.6,E25/0.35)</f>
        <v>0</v>
      </c>
    </row>
    <row r="26" spans="1:8" ht="15.75" thickBot="1" x14ac:dyDescent="0.3">
      <c r="C26" s="1" t="s">
        <v>19</v>
      </c>
      <c r="E26" s="17"/>
      <c r="F26" s="21">
        <f>E26/1.5</f>
        <v>0</v>
      </c>
      <c r="G26" t="s">
        <v>14</v>
      </c>
      <c r="H26" s="23">
        <f>F25+F26</f>
        <v>0</v>
      </c>
    </row>
    <row r="27" spans="1:8" x14ac:dyDescent="0.25">
      <c r="C27" s="1" t="s">
        <v>20</v>
      </c>
      <c r="E27" s="17"/>
    </row>
    <row r="31" spans="1:8" ht="30" x14ac:dyDescent="0.25">
      <c r="A31" s="10" t="s">
        <v>25</v>
      </c>
      <c r="C31" s="8" t="s">
        <v>21</v>
      </c>
      <c r="D31" s="9"/>
      <c r="E31" s="18"/>
    </row>
    <row r="32" spans="1:8" ht="30" x14ac:dyDescent="0.25">
      <c r="C32" s="8" t="s">
        <v>22</v>
      </c>
      <c r="D32" s="9"/>
      <c r="E32" s="18"/>
    </row>
  </sheetData>
  <sheetProtection algorithmName="SHA-512" hashValue="yaSWCqQQRM30wJ4dpW3mncnbxSOJXekfImQpy0wdQXXWU7msgRF9c4bdLfqQAmyixS0yG2w/PUl4EdHLWIOfOA==" saltValue="sshXjQTD00EAhxasF1P6cg==" spinCount="100000" sheet="1" objects="1" scenarios="1" selectLockedCells="1"/>
  <mergeCells count="2">
    <mergeCell ref="B8:C8"/>
    <mergeCell ref="B9:C9"/>
  </mergeCells>
  <conditionalFormatting sqref="E27">
    <cfRule type="expression" dxfId="16" priority="9">
      <formula>"Und(b4=""Backpapier"";e14&gt;0,33)"</formula>
    </cfRule>
    <cfRule type="expression" dxfId="15" priority="10">
      <formula>"Und(b4=""Filterpapier"";e14&gt;0,35)"</formula>
    </cfRule>
  </conditionalFormatting>
  <conditionalFormatting sqref="E31">
    <cfRule type="expression" dxfId="14" priority="7">
      <formula>AND(B14="Filterpapier",E31&gt;1100)</formula>
    </cfRule>
    <cfRule type="expression" dxfId="13" priority="8">
      <formula>AND(B14="Backpapier",E31&gt;800)</formula>
    </cfRule>
  </conditionalFormatting>
  <conditionalFormatting sqref="E32">
    <cfRule type="expression" priority="5">
      <formula>AND(B14="Filterpapier",E32&gt;7900)</formula>
    </cfRule>
    <cfRule type="expression" dxfId="12" priority="6">
      <formula>AND(B14="Backpapier",E32&gt;7000)</formula>
    </cfRule>
  </conditionalFormatting>
  <conditionalFormatting sqref="F19:F21">
    <cfRule type="cellIs" dxfId="11" priority="4" operator="equal">
      <formula>0</formula>
    </cfRule>
    <cfRule type="cellIs" dxfId="10" priority="13" operator="lessThan">
      <formula>1.5</formula>
    </cfRule>
    <cfRule type="cellIs" dxfId="9" priority="14" operator="greaterThan">
      <formula>1.5</formula>
    </cfRule>
  </conditionalFormatting>
  <conditionalFormatting sqref="F25:F26">
    <cfRule type="cellIs" dxfId="8" priority="3" operator="equal">
      <formula>0</formula>
    </cfRule>
    <cfRule type="cellIs" dxfId="7" priority="11" operator="lessThan">
      <formula>1.5</formula>
    </cfRule>
    <cfRule type="cellIs" dxfId="6" priority="12" operator="greaterThan">
      <formula>1.5</formula>
    </cfRule>
  </conditionalFormatting>
  <conditionalFormatting sqref="H21">
    <cfRule type="cellIs" dxfId="5" priority="2" operator="equal">
      <formula>0</formula>
    </cfRule>
    <cfRule type="cellIs" dxfId="4" priority="17" operator="lessThan">
      <formula>3</formula>
    </cfRule>
    <cfRule type="cellIs" dxfId="3" priority="18" operator="greaterThan">
      <formula>3</formula>
    </cfRule>
  </conditionalFormatting>
  <conditionalFormatting sqref="H26">
    <cfRule type="cellIs" dxfId="2" priority="1" operator="equal">
      <formula>0</formula>
    </cfRule>
    <cfRule type="cellIs" dxfId="1" priority="15" operator="lessThan">
      <formula>2</formula>
    </cfRule>
    <cfRule type="cellIs" dxfId="0" priority="16" operator="greaterThan">
      <formula>2</formula>
    </cfRule>
  </conditionalFormatting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A10672-EB4E-4874-97CB-E322E2D0124F}">
          <x14:formula1>
            <xm:f>Data!$A$3:$A$5</xm:f>
          </x14:formula1>
          <xm:sqref>B14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CA108-BB09-487C-B8ED-2EF2B912CEB9}">
  <dimension ref="A3:A5"/>
  <sheetViews>
    <sheetView workbookViewId="0">
      <selection activeCell="B9" sqref="B9"/>
    </sheetView>
  </sheetViews>
  <sheetFormatPr baseColWidth="10" defaultRowHeight="15" x14ac:dyDescent="0.25"/>
  <sheetData>
    <row r="3" spans="1:1" x14ac:dyDescent="0.25">
      <c r="A3" t="s">
        <v>2</v>
      </c>
    </row>
    <row r="4" spans="1:1" x14ac:dyDescent="0.25">
      <c r="A4" s="5" t="s">
        <v>10</v>
      </c>
    </row>
    <row r="5" spans="1:1" x14ac:dyDescent="0.25">
      <c r="A5" s="5" t="s">
        <v>11</v>
      </c>
    </row>
  </sheetData>
  <sheetProtection algorithmName="SHA-512" hashValue="TSxMbsVqYWe285+c9VDrytihR5axg/mXwu+lXH9dOT9JS9UlzxO3b6A7mSSFW2aSPADouGkUwqjZOBiKe/ehWQ==" saltValue="u9a2JUNkZq6I7BqeynL+VQ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3.1.5_3.2.5 Emissionen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Gröls, Sarah</dc:creator>
  <cp:lastModifiedBy>Gröls, Sarah</cp:lastModifiedBy>
  <dcterms:created xsi:type="dcterms:W3CDTF">2025-03-24T12:48:55Z</dcterms:created>
  <dcterms:modified xsi:type="dcterms:W3CDTF">2025-06-25T12:15:39Z</dcterms:modified>
</cp:coreProperties>
</file>