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nnika.klopp\Desktop\"/>
    </mc:Choice>
  </mc:AlternateContent>
  <xr:revisionPtr revIDLastSave="0" documentId="13_ncr:1_{BA1A7A06-87D0-43DE-8EDA-04308614D064}" xr6:coauthVersionLast="47" xr6:coauthVersionMax="47" xr10:uidLastSave="{00000000-0000-0000-0000-000000000000}"/>
  <bookViews>
    <workbookView xWindow="28680" yWindow="120" windowWidth="29040" windowHeight="17640" tabRatio="880" xr2:uid="{00000000-000D-0000-FFFF-FFFF00000000}"/>
  </bookViews>
  <sheets>
    <sheet name="Information" sheetId="18" r:id="rId1"/>
    <sheet name="Text" sheetId="23" r:id="rId2"/>
    <sheet name="Drop" sheetId="24" r:id="rId3"/>
    <sheet name="Version history" sheetId="2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8" l="1"/>
  <c r="F25" i="18"/>
  <c r="A5" i="24"/>
  <c r="P25" i="18"/>
  <c r="P24" i="18"/>
  <c r="G26" i="18" s="1"/>
  <c r="A3" i="24"/>
  <c r="A2" i="24"/>
  <c r="P23" i="18"/>
  <c r="D61" i="18"/>
  <c r="D62" i="18"/>
  <c r="D65" i="18"/>
  <c r="D64" i="18"/>
  <c r="D63" i="18"/>
  <c r="A14" i="24"/>
  <c r="A13" i="24"/>
  <c r="A12" i="24"/>
  <c r="A11" i="24"/>
  <c r="A9" i="24"/>
  <c r="A8" i="24"/>
  <c r="A7" i="24"/>
  <c r="A6" i="24"/>
  <c r="D53" i="18"/>
  <c r="G36" i="18"/>
  <c r="H23" i="18"/>
  <c r="G31" i="18"/>
  <c r="G30" i="18"/>
  <c r="I12" i="18"/>
  <c r="F20" i="18"/>
  <c r="F22" i="18"/>
  <c r="F23" i="18"/>
  <c r="F24" i="18"/>
  <c r="L46" i="18"/>
  <c r="L45" i="18"/>
  <c r="L44" i="18"/>
  <c r="L38" i="18"/>
  <c r="L37" i="18"/>
  <c r="I46" i="18"/>
  <c r="I45" i="18"/>
  <c r="I44" i="18"/>
  <c r="I43" i="18"/>
  <c r="I42" i="18"/>
  <c r="I41" i="18"/>
  <c r="I40" i="18"/>
  <c r="I39" i="18"/>
  <c r="I38" i="18"/>
  <c r="I37" i="18"/>
  <c r="E43" i="18"/>
  <c r="E9" i="18"/>
  <c r="H58" i="18"/>
  <c r="H57" i="18"/>
  <c r="H51" i="18"/>
  <c r="H52" i="18"/>
  <c r="H50" i="18"/>
  <c r="D32" i="18"/>
  <c r="D34" i="18"/>
  <c r="G33" i="18"/>
  <c r="K37" i="18"/>
  <c r="I36" i="18"/>
  <c r="K46" i="18"/>
  <c r="K45" i="18"/>
  <c r="K44" i="18"/>
  <c r="K43" i="18"/>
  <c r="L43" i="18" s="1"/>
  <c r="K42" i="18"/>
  <c r="L42" i="18" s="1"/>
  <c r="K41" i="18"/>
  <c r="L41" i="18" s="1"/>
  <c r="K40" i="18"/>
  <c r="L40" i="18" s="1"/>
  <c r="K39" i="18"/>
  <c r="L39" i="18" s="1"/>
  <c r="K38" i="18"/>
  <c r="L36" i="18"/>
  <c r="J36" i="18"/>
  <c r="K36" i="18"/>
  <c r="H36" i="18"/>
  <c r="D60" i="18"/>
  <c r="F52" i="18"/>
  <c r="D52" i="18"/>
  <c r="D59" i="18"/>
  <c r="D58" i="18"/>
  <c r="D57" i="18"/>
  <c r="D56" i="18"/>
  <c r="D55" i="18"/>
  <c r="D54" i="18"/>
  <c r="D50" i="18"/>
  <c r="F15" i="18"/>
  <c r="D37" i="18"/>
  <c r="D40" i="18"/>
  <c r="D43" i="18"/>
  <c r="G32" i="18"/>
  <c r="F17" i="18"/>
  <c r="D7" i="18"/>
  <c r="D9" i="18"/>
  <c r="F12" i="18"/>
  <c r="E7" i="18"/>
  <c r="D15" i="18"/>
  <c r="D28" i="18"/>
  <c r="D12" i="18"/>
  <c r="D16" i="18"/>
  <c r="D20" i="18"/>
  <c r="D22" i="18"/>
  <c r="D23" i="18"/>
  <c r="D24" i="18"/>
</calcChain>
</file>

<file path=xl/sharedStrings.xml><?xml version="1.0" encoding="utf-8"?>
<sst xmlns="http://schemas.openxmlformats.org/spreadsheetml/2006/main" count="145" uniqueCount="143">
  <si>
    <t>Sprache/Language:</t>
  </si>
  <si>
    <t>Deutsch</t>
  </si>
  <si>
    <t>Version:</t>
  </si>
  <si>
    <t>Englisch</t>
  </si>
  <si>
    <t>Bitte verwenden Sie nur dieses Formular!</t>
  </si>
  <si>
    <t>Angaben zum Unternehmen</t>
  </si>
  <si>
    <t>Name des Unternehmens:</t>
  </si>
  <si>
    <t>Vollständige Anschrift:</t>
  </si>
  <si>
    <t>Kontaktperson</t>
  </si>
  <si>
    <t>Name:</t>
  </si>
  <si>
    <t>Funktion:</t>
  </si>
  <si>
    <t>Telefonnummer:</t>
  </si>
  <si>
    <t>E-Mail-Adresse:</t>
  </si>
  <si>
    <t>Datum Antragstellung:</t>
  </si>
  <si>
    <t>Please only use this form!</t>
  </si>
  <si>
    <t>Company Information</t>
  </si>
  <si>
    <t>Company name:</t>
  </si>
  <si>
    <t>Full address:</t>
  </si>
  <si>
    <t>Contact person</t>
  </si>
  <si>
    <t>Function:</t>
  </si>
  <si>
    <t>Phone number:</t>
  </si>
  <si>
    <t>E-Mail address:</t>
  </si>
  <si>
    <t>Product details</t>
  </si>
  <si>
    <t>Trade name of the product:</t>
  </si>
  <si>
    <t>Date of application:</t>
  </si>
  <si>
    <t>Version 1</t>
  </si>
  <si>
    <t>Version #</t>
  </si>
  <si>
    <t>Datum/Date</t>
  </si>
  <si>
    <t>Änderung / Changes</t>
  </si>
  <si>
    <t>Erstveröffentlichung / intial publication</t>
  </si>
  <si>
    <t>DE-UZ 27 - Ausgabe Januar 2025</t>
  </si>
  <si>
    <t>DE-UZ 27 - Edition January 2025</t>
  </si>
  <si>
    <t>Reusable packaging systems for transport and shipping</t>
  </si>
  <si>
    <t>Angaben zum Mehrwegsystem</t>
  </si>
  <si>
    <t>Name des Systems:</t>
  </si>
  <si>
    <t>Anlage 5</t>
  </si>
  <si>
    <t>Annex 5</t>
  </si>
  <si>
    <t>Verpackungstyp, bitte auswählen</t>
  </si>
  <si>
    <t>PPK-Gehalt in %:</t>
  </si>
  <si>
    <t>1) Nicht flexible Mehrwegverpackungen für den Waren-Transportverkehr</t>
  </si>
  <si>
    <t xml:space="preserve">2) Intermediate Bulk Container (IBC) mit Kunststoffblasen </t>
  </si>
  <si>
    <t>3) Mehrweg-Kunststoffblase</t>
  </si>
  <si>
    <t>4) Flexible Mehrwegverpackungen zum Schüttguttransport ("Big Bags")</t>
  </si>
  <si>
    <t>5) sonstiges Mehrweg-Transportsäcke</t>
  </si>
  <si>
    <t>6) Warmhalteverpackungen (Isolierverpackungen) für Lebensmittel</t>
  </si>
  <si>
    <t>7) Mehrwegsteigen für Lebensmittel</t>
  </si>
  <si>
    <t>8) sonstige Mehrwegboxen und nicht-flexible Verpackungen</t>
  </si>
  <si>
    <t>10) Umverpackungen</t>
  </si>
  <si>
    <t>9) sonstige Mehrwegtaschen und sonstige flexible Mehrwegverpackungen</t>
  </si>
  <si>
    <t>Bei Auswahl Punkt 8):</t>
  </si>
  <si>
    <t>Verhältnis Gewicht-Innenräumvolumen in g/L</t>
  </si>
  <si>
    <t>Reifegrad des Systems</t>
  </si>
  <si>
    <t>5-10 Jahre/years</t>
  </si>
  <si>
    <t>&lt;5 Jahre/years</t>
  </si>
  <si>
    <t>Anzahl der neu in Verkehr gebrachten Verpackungen</t>
  </si>
  <si>
    <t>relatives Wachstum</t>
  </si>
  <si>
    <t>Gesamtanzahl der Verpackungen vor dem ersten Jahr der Berechnung:</t>
  </si>
  <si>
    <t>Berechnung des relativen Wachstums der (bis zu) letzten 10 Jahre</t>
  </si>
  <si>
    <t>Anzahl aller Nutzungen der Mehrweg-Verpackungen:</t>
  </si>
  <si>
    <t>durchschnittliche Anzahl Nutzungszyklen (U):</t>
  </si>
  <si>
    <t>Anzahl aller je eingesetzten Mehrweg-Verpackungen:</t>
  </si>
  <si>
    <t>gesamter Zeitraum</t>
  </si>
  <si>
    <t>die letzten 5 Jahre</t>
  </si>
  <si>
    <t>&gt;10 Jahre/years</t>
  </si>
  <si>
    <t>Übersicht der Mindestanzahl an Nutzungszyklen:</t>
  </si>
  <si>
    <t>Art der Verpackung</t>
  </si>
  <si>
    <t>Nutzungszyklen/Jahr</t>
  </si>
  <si>
    <t>Anzahl eingesetzte Verpackungen pro Jahr</t>
  </si>
  <si>
    <t>zu erreichende Mindestanzahl Nutzungszyklen</t>
  </si>
  <si>
    <t>Type of packaging, please select</t>
  </si>
  <si>
    <t>When 8) was selected:</t>
  </si>
  <si>
    <t>ratio of weight to internal volume in g/L</t>
  </si>
  <si>
    <t>Calculation:</t>
  </si>
  <si>
    <t>content of paper, card and cardboard in %</t>
  </si>
  <si>
    <t>degree of maturity of the system</t>
  </si>
  <si>
    <t>Calculation of the relative growth of the (up to) last 10 years</t>
  </si>
  <si>
    <t>Total number of packages before the first year of calculation:</t>
  </si>
  <si>
    <t>Year (ascending)</t>
  </si>
  <si>
    <t>Number of new packaging items placed on the market</t>
  </si>
  <si>
    <t>relative growth</t>
  </si>
  <si>
    <t>Usage cycles per year</t>
  </si>
  <si>
    <t>Calculation of the average number of usage cycles</t>
  </si>
  <si>
    <t>Total number of all reusable packaging uses:</t>
  </si>
  <si>
    <t>Total number of all reusable packaging units used:</t>
  </si>
  <si>
    <t>average number of usage cycles (U):</t>
  </si>
  <si>
    <t>Calculation basis, please select:</t>
  </si>
  <si>
    <t>Overview of minimum number of usage cycles required:</t>
  </si>
  <si>
    <t>Type of packaging</t>
  </si>
  <si>
    <t>Minimum number of usage cycles to be achieved</t>
  </si>
  <si>
    <t>3.5 Berechnung der durchschnittlichen Anzahl Nutzungszyklen</t>
  </si>
  <si>
    <t>Berechnungsgrundlage gemäß Anhang C, bitte auswählen:</t>
  </si>
  <si>
    <t>Mehrweg Systeme &gt; 10 Jahre</t>
  </si>
  <si>
    <t>Mehrweg Systeme 5 bis 10 Jahre</t>
  </si>
  <si>
    <t xml:space="preserve">           ↓↓↓↓↓↓↓↓</t>
  </si>
  <si>
    <t>Mehrweg-Verpackungssysteme für Transport und Versand</t>
  </si>
  <si>
    <t xml:space="preserve"> ↓↓↓↓↓↓↓↓</t>
  </si>
  <si>
    <t xml:space="preserve">              ↓↓↓↓↓↓↓↓</t>
  </si>
  <si>
    <t>Bei alternativer Berechnung der Nutzungszyklen gemäß 3.5.2, abweichend zu Anhang C</t>
  </si>
  <si>
    <t>Das Mehrweg-System ist &gt;10 Jahre am Markt etabliert und kann in mehr als einem Jahr ein relatives Wachstum der Anzahl der im System genutzen Verpackungen von mehr als 20% nachweisen. In diesem Fall werden die jährlihen Nutzungszyklen der letzten 10 Jahre berechnet. Im Vorjahr der Antragstellung müssen mindestens 50% der Mindest-Ntzungszyklen erreicht werden. Weiterhin muss ein stetig ansteigender Trend der Nutzungszyklen in den Jahren vor und nach Inverkehrbringung der neuen Verpackungen ersichtlich sein.</t>
  </si>
  <si>
    <t>Einsatz im Online-Handel</t>
  </si>
  <si>
    <t>Bitte pro Verpackungsart eine Anlage ausfüllen!</t>
  </si>
  <si>
    <t>→ Berechnung des Verhältnisses:</t>
  </si>
  <si>
    <t>Das Mehrweg-System ist zwischen 5 und 10 Jahren am Markt etabliert. Die Berechnung kann in diesem Fall für die letzten 5 Jahre erfolgen. Hier muss für das Vorjahr der Antragstellung eine Anzahl von Nutzungszyklen von mindestens 50% der unter 3.5.1 festgelegten Mindestanzahl Nutzungszyklen erreicht werden. Weitherin muss ein stetig anstegender Trend ersichtlich sein.</t>
  </si>
  <si>
    <t>ggf. ausfüllen, wenn zutreffend (siehe Textbox unter der Tabelle)</t>
  </si>
  <si>
    <t>Jahr (aufsteigend, z.B. mit 2015 starten und 2025 enden)</t>
  </si>
  <si>
    <t>(weiterhin bitten wir Sie, die Daten auf freiwilliger Basis zur Weiterentwickung des Zeichens auch bei nicht-Zutreffen anzugeben)</t>
  </si>
  <si>
    <t>8a) keine weitere Spezifikation</t>
  </si>
  <si>
    <t>8c) für den Online-Handel mit mind. 95% PPK Anteil + Gewicht-Innenraumvolumen &lt;30 g/L</t>
  </si>
  <si>
    <t>Ja</t>
  </si>
  <si>
    <t>Nein</t>
  </si>
  <si>
    <t>Yes</t>
  </si>
  <si>
    <t>No</t>
  </si>
  <si>
    <t>Einzuhaltende Nutzungszyklen bei 8):</t>
  </si>
  <si>
    <t>→ Calculation of the ratio:</t>
  </si>
  <si>
    <t>1) Non-flexible reusable packaging for the transportation of goods</t>
  </si>
  <si>
    <t>2) Intermediate Bulk Container (IBC) with plastic bubbles</t>
  </si>
  <si>
    <t>3) Reusable plastic bubble</t>
  </si>
  <si>
    <t>4) Flexible reusable packaging for transporting bulk goods (“big bags”)</t>
  </si>
  <si>
    <t>5) Other reusable transport bags</t>
  </si>
  <si>
    <t>6) Keep-warm packaging (insulated packaging) for food products</t>
  </si>
  <si>
    <t>7) Reusable crates for food</t>
  </si>
  <si>
    <t>8) Other reusable boxes and non-flexible packaging</t>
  </si>
  <si>
    <t>9) Other reusable bags and other flexible reusable packaging</t>
  </si>
  <si>
    <t>10) Outer packaging</t>
  </si>
  <si>
    <t>8a) No further specification</t>
  </si>
  <si>
    <t>8b) mit Verhältnis Gewicht zu Innenraumvolumen &lt;30 g/L</t>
  </si>
  <si>
    <t>8b) with a weight to internal volume ratio &lt;30 g/L</t>
  </si>
  <si>
    <t>8c) for online trade with at least 95% paper, cardboard, carton and rtio of weight to internal volume &lt;30 g/L</t>
  </si>
  <si>
    <t>Gesamtzahl Nutzungen pro Jahr</t>
  </si>
  <si>
    <t>Total number of uses per year</t>
  </si>
  <si>
    <t>Number of packaging units used per year</t>
  </si>
  <si>
    <t>Number of average usage cycles per year</t>
  </si>
  <si>
    <t>Anzahl durchschnittliche Nutzungszyklen pro Jahr</t>
  </si>
  <si>
    <t>Fill in if applicable (see text box below the table)</t>
  </si>
  <si>
    <t>When using the alternative calculation of the usage cycles according to 3.5.2, deviating from Annex C</t>
  </si>
  <si>
    <t>systems &gt; 10 years</t>
  </si>
  <si>
    <t>The reusable system has been established on the market for &gt;10 years and can demonstrate relative growth of more than 20% in the number of packages used in the system in more than one year. In this case, the annual usage cycles of the last 10 years are calculated. At least 50% of the minimum usage cycles must be reached in the previous year of application. Furthermore, a steadily increasing trend in usage cycles must be evident in the years before and after the new packaging is placed on the market.</t>
  </si>
  <si>
    <t>systems 5 to 10 years</t>
  </si>
  <si>
    <t>The reusable system has been established on the market for between 5 and 10 years. In this case, the calculation can be done for the last 5 years. In this case, a number of usage cycles of at least 50% of the minimum number of usage cycles specified under 3.5.1 must be achieved for the previous year of application. A steadily increasing trend must also be evident.</t>
  </si>
  <si>
    <t>(furthermore, we ask you to provide the data on a voluntary basis for the further development of the criteria even if you do not have to fill the table by the requirements)</t>
  </si>
  <si>
    <t>Please complete one attachment per packaging type!</t>
  </si>
  <si>
    <t>Usage cycles to achieve for 8):</t>
  </si>
  <si>
    <t>English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</si>
</sst>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"/>
    </font>
    <font>
      <sz val="8"/>
      <name val="Arial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u/>
      <sz val="8"/>
      <name val="Verdana"/>
      <family val="2"/>
    </font>
    <font>
      <b/>
      <u/>
      <sz val="10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0"/>
      <color theme="1"/>
      <name val="Verdana"/>
      <family val="2"/>
    </font>
    <font>
      <sz val="12"/>
      <color theme="0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Verdana"/>
      <family val="2"/>
    </font>
    <font>
      <sz val="20"/>
      <color theme="0" tint="-0.499984740745262"/>
      <name val="Aptos Narrow"/>
      <family val="2"/>
    </font>
    <font>
      <sz val="10"/>
      <color theme="0" tint="-0.499984740745262"/>
      <name val="Verdana"/>
      <family val="2"/>
    </font>
    <font>
      <b/>
      <u/>
      <sz val="10"/>
      <color theme="0" tint="-0.499984740745262"/>
      <name val="Verdana"/>
      <family val="2"/>
    </font>
    <font>
      <b/>
      <u/>
      <sz val="11"/>
      <color theme="0" tint="-0.499984740745262"/>
      <name val="Verdana"/>
      <family val="2"/>
    </font>
    <font>
      <b/>
      <sz val="10"/>
      <color theme="0" tint="-0.499984740745262"/>
      <name val="Verdana"/>
      <family val="2"/>
    </font>
    <font>
      <i/>
      <u/>
      <sz val="10"/>
      <color theme="0" tint="-0.499984740745262"/>
      <name val="Verdana"/>
      <family val="2"/>
    </font>
    <font>
      <i/>
      <sz val="10"/>
      <color theme="0" tint="-0.499984740745262"/>
      <name val="Verdana"/>
      <family val="2"/>
    </font>
    <font>
      <b/>
      <i/>
      <sz val="12"/>
      <color rgb="FFFF000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3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/>
    </xf>
    <xf numFmtId="0" fontId="4" fillId="5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/>
    </xf>
    <xf numFmtId="0" fontId="4" fillId="6" borderId="1" xfId="0" applyFont="1" applyFill="1" applyBorder="1" applyAlignment="1" applyProtection="1">
      <alignment horizontal="left" vertical="center"/>
      <protection locked="0"/>
    </xf>
    <xf numFmtId="0" fontId="3" fillId="6" borderId="3" xfId="0" applyFont="1" applyFill="1" applyBorder="1" applyAlignment="1" applyProtection="1">
      <alignment horizontal="left" vertical="center"/>
      <protection locked="0"/>
    </xf>
    <xf numFmtId="0" fontId="3" fillId="6" borderId="4" xfId="0" applyFont="1" applyFill="1" applyBorder="1" applyAlignment="1" applyProtection="1">
      <alignment horizontal="left" vertical="center"/>
      <protection locked="0"/>
    </xf>
    <xf numFmtId="0" fontId="3" fillId="6" borderId="2" xfId="0" applyFont="1" applyFill="1" applyBorder="1" applyAlignment="1" applyProtection="1">
      <alignment horizontal="left" vertical="center"/>
      <protection locked="0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4" fillId="6" borderId="1" xfId="0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15" fillId="7" borderId="5" xfId="0" applyFont="1" applyFill="1" applyBorder="1" applyAlignment="1">
      <alignment wrapText="1"/>
    </xf>
    <xf numFmtId="14" fontId="15" fillId="7" borderId="6" xfId="0" applyNumberFormat="1" applyFont="1" applyFill="1" applyBorder="1" applyAlignment="1">
      <alignment wrapText="1"/>
    </xf>
    <xf numFmtId="0" fontId="15" fillId="7" borderId="6" xfId="0" applyFont="1" applyFill="1" applyBorder="1" applyAlignment="1">
      <alignment wrapText="1"/>
    </xf>
    <xf numFmtId="0" fontId="14" fillId="5" borderId="7" xfId="0" applyFont="1" applyFill="1" applyBorder="1" applyAlignment="1">
      <alignment wrapText="1"/>
    </xf>
    <xf numFmtId="14" fontId="14" fillId="5" borderId="8" xfId="0" applyNumberFormat="1" applyFont="1" applyFill="1" applyBorder="1" applyAlignment="1">
      <alignment wrapText="1"/>
    </xf>
    <xf numFmtId="0" fontId="14" fillId="5" borderId="9" xfId="0" applyFont="1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5" borderId="11" xfId="0" applyFill="1" applyBorder="1" applyAlignment="1">
      <alignment wrapText="1"/>
    </xf>
    <xf numFmtId="0" fontId="0" fillId="5" borderId="12" xfId="0" applyFill="1" applyBorder="1" applyAlignment="1">
      <alignment wrapText="1"/>
    </xf>
    <xf numFmtId="0" fontId="0" fillId="5" borderId="13" xfId="0" applyFill="1" applyBorder="1" applyAlignment="1">
      <alignment wrapText="1"/>
    </xf>
    <xf numFmtId="0" fontId="0" fillId="5" borderId="14" xfId="0" applyFill="1" applyBorder="1" applyAlignment="1">
      <alignment wrapText="1"/>
    </xf>
    <xf numFmtId="0" fontId="0" fillId="5" borderId="15" xfId="0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5" borderId="16" xfId="0" applyFill="1" applyBorder="1" applyAlignment="1">
      <alignment wrapText="1"/>
    </xf>
    <xf numFmtId="0" fontId="14" fillId="0" borderId="0" xfId="0" applyFont="1"/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/>
    <xf numFmtId="0" fontId="3" fillId="0" borderId="0" xfId="0" applyFont="1"/>
    <xf numFmtId="0" fontId="3" fillId="6" borderId="1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14" fontId="11" fillId="0" borderId="0" xfId="0" applyNumberFormat="1" applyFont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3" fillId="4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24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3" borderId="0" xfId="0" applyFont="1" applyFill="1"/>
    <xf numFmtId="0" fontId="3" fillId="2" borderId="0" xfId="0" applyFont="1" applyFill="1"/>
    <xf numFmtId="0" fontId="4" fillId="3" borderId="0" xfId="0" applyFont="1" applyFill="1" applyAlignment="1">
      <alignment horizontal="left" vertical="center" wrapText="1"/>
    </xf>
    <xf numFmtId="0" fontId="0" fillId="3" borderId="0" xfId="0" applyFill="1" applyAlignment="1">
      <alignment vertical="center" wrapText="1"/>
    </xf>
    <xf numFmtId="0" fontId="4" fillId="3" borderId="0" xfId="0" applyFont="1" applyFill="1"/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horizontal="center"/>
    </xf>
    <xf numFmtId="0" fontId="6" fillId="2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2" fillId="2" borderId="0" xfId="0" applyFont="1" applyFill="1" applyAlignment="1">
      <alignment vertical="center"/>
    </xf>
    <xf numFmtId="0" fontId="22" fillId="3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23" fillId="3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6" fillId="3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4" fillId="3" borderId="18" xfId="0" applyFont="1" applyFill="1" applyBorder="1" applyAlignment="1">
      <alignment vertical="center"/>
    </xf>
    <xf numFmtId="0" fontId="8" fillId="3" borderId="0" xfId="0" applyFont="1" applyFill="1" applyAlignment="1">
      <alignment vertical="center"/>
    </xf>
    <xf numFmtId="0" fontId="8" fillId="4" borderId="0" xfId="0" applyFont="1" applyFill="1" applyAlignment="1">
      <alignment vertical="center" wrapText="1"/>
    </xf>
    <xf numFmtId="0" fontId="8" fillId="4" borderId="26" xfId="0" applyFont="1" applyFill="1" applyBorder="1" applyAlignment="1">
      <alignment vertical="center" wrapText="1"/>
    </xf>
    <xf numFmtId="0" fontId="8" fillId="4" borderId="25" xfId="0" applyFont="1" applyFill="1" applyBorder="1" applyAlignment="1">
      <alignment vertical="center" wrapText="1"/>
    </xf>
    <xf numFmtId="0" fontId="8" fillId="4" borderId="23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right" vertical="center"/>
    </xf>
    <xf numFmtId="10" fontId="4" fillId="6" borderId="19" xfId="0" applyNumberFormat="1" applyFont="1" applyFill="1" applyBorder="1" applyAlignment="1">
      <alignment horizontal="right" vertical="center"/>
    </xf>
    <xf numFmtId="10" fontId="11" fillId="3" borderId="19" xfId="0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3" fillId="2" borderId="29" xfId="0" applyFont="1" applyFill="1" applyBorder="1" applyAlignment="1">
      <alignment vertical="center"/>
    </xf>
    <xf numFmtId="0" fontId="3" fillId="3" borderId="29" xfId="0" applyFont="1" applyFill="1" applyBorder="1" applyAlignment="1">
      <alignment vertical="center"/>
    </xf>
    <xf numFmtId="0" fontId="11" fillId="3" borderId="29" xfId="0" applyFont="1" applyFill="1" applyBorder="1" applyAlignment="1">
      <alignment horizontal="left" vertical="center"/>
    </xf>
    <xf numFmtId="0" fontId="17" fillId="3" borderId="0" xfId="0" applyFont="1" applyFill="1" applyAlignment="1">
      <alignment horizontal="left" vertical="center"/>
    </xf>
    <xf numFmtId="0" fontId="18" fillId="3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  <xf numFmtId="0" fontId="19" fillId="3" borderId="0" xfId="0" applyFont="1" applyFill="1" applyAlignment="1">
      <alignment vertical="center"/>
    </xf>
    <xf numFmtId="0" fontId="19" fillId="3" borderId="0" xfId="0" applyFont="1" applyFill="1" applyAlignment="1">
      <alignment horizontal="left" vertical="center"/>
    </xf>
    <xf numFmtId="0" fontId="20" fillId="3" borderId="0" xfId="0" applyFont="1" applyFill="1" applyAlignment="1">
      <alignment vertical="center"/>
    </xf>
    <xf numFmtId="0" fontId="21" fillId="4" borderId="18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0" fontId="18" fillId="6" borderId="20" xfId="0" applyFont="1" applyFill="1" applyBorder="1" applyAlignment="1">
      <alignment horizontal="center" vertical="center"/>
    </xf>
    <xf numFmtId="0" fontId="18" fillId="3" borderId="20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center" vertical="center"/>
    </xf>
    <xf numFmtId="0" fontId="18" fillId="3" borderId="23" xfId="0" applyFont="1" applyFill="1" applyBorder="1" applyAlignment="1">
      <alignment horizontal="center" vertical="center"/>
    </xf>
    <xf numFmtId="0" fontId="18" fillId="3" borderId="17" xfId="0" applyFont="1" applyFill="1" applyBorder="1" applyAlignment="1">
      <alignment horizontal="center" vertical="center" wrapText="1"/>
    </xf>
    <xf numFmtId="0" fontId="18" fillId="3" borderId="22" xfId="0" applyFont="1" applyFill="1" applyBorder="1" applyAlignment="1">
      <alignment horizontal="center" vertical="center" wrapText="1"/>
    </xf>
    <xf numFmtId="0" fontId="18" fillId="6" borderId="20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 vertical="center"/>
    </xf>
    <xf numFmtId="0" fontId="10" fillId="3" borderId="1" xfId="0" applyFont="1" applyFill="1" applyBorder="1" applyAlignment="1" applyProtection="1">
      <alignment horizontal="right" vertical="center"/>
      <protection locked="0"/>
    </xf>
    <xf numFmtId="0" fontId="3" fillId="6" borderId="1" xfId="0" applyFont="1" applyFill="1" applyBorder="1" applyAlignment="1" applyProtection="1">
      <alignment vertical="center"/>
      <protection locked="0"/>
    </xf>
    <xf numFmtId="0" fontId="3" fillId="3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 applyProtection="1">
      <alignment vertical="center"/>
      <protection locked="0"/>
    </xf>
    <xf numFmtId="0" fontId="3" fillId="6" borderId="1" xfId="0" applyFont="1" applyFill="1" applyBorder="1" applyAlignment="1" applyProtection="1">
      <alignment horizontal="right" vertical="center"/>
      <protection locked="0"/>
    </xf>
    <xf numFmtId="0" fontId="10" fillId="3" borderId="1" xfId="0" applyFont="1" applyFill="1" applyBorder="1" applyAlignment="1" applyProtection="1">
      <alignment horizontal="left" vertical="center"/>
      <protection locked="0"/>
    </xf>
    <xf numFmtId="0" fontId="3" fillId="6" borderId="10" xfId="0" applyFont="1" applyFill="1" applyBorder="1" applyAlignment="1" applyProtection="1">
      <alignment horizontal="right" vertical="center"/>
      <protection locked="0"/>
    </xf>
    <xf numFmtId="0" fontId="10" fillId="3" borderId="10" xfId="0" applyFont="1" applyFill="1" applyBorder="1" applyAlignment="1" applyProtection="1">
      <alignment horizontal="right" vertical="center"/>
      <protection locked="0"/>
    </xf>
    <xf numFmtId="0" fontId="18" fillId="3" borderId="0" xfId="0" applyFont="1" applyFill="1" applyAlignment="1">
      <alignment horizontal="left" vertical="center" wrapText="1"/>
    </xf>
    <xf numFmtId="0" fontId="18" fillId="3" borderId="19" xfId="0" applyFont="1" applyFill="1" applyBorder="1" applyAlignment="1">
      <alignment horizontal="left" vertical="center" wrapText="1"/>
    </xf>
    <xf numFmtId="0" fontId="18" fillId="3" borderId="20" xfId="0" applyFont="1" applyFill="1" applyBorder="1" applyAlignment="1">
      <alignment horizontal="left" vertical="center" wrapText="1"/>
    </xf>
    <xf numFmtId="0" fontId="18" fillId="3" borderId="24" xfId="0" applyFont="1" applyFill="1" applyBorder="1" applyAlignment="1">
      <alignment horizontal="left" vertical="center" wrapText="1"/>
    </xf>
    <xf numFmtId="0" fontId="18" fillId="3" borderId="25" xfId="0" applyFont="1" applyFill="1" applyBorder="1" applyAlignment="1">
      <alignment horizontal="left" vertical="center" wrapText="1"/>
    </xf>
    <xf numFmtId="0" fontId="18" fillId="3" borderId="23" xfId="0" applyFont="1" applyFill="1" applyBorder="1" applyAlignment="1">
      <alignment horizontal="left" vertical="center" wrapText="1"/>
    </xf>
    <xf numFmtId="0" fontId="18" fillId="3" borderId="28" xfId="0" applyFont="1" applyFill="1" applyBorder="1" applyAlignment="1">
      <alignment horizontal="left" vertical="center" wrapText="1"/>
    </xf>
    <xf numFmtId="0" fontId="18" fillId="3" borderId="17" xfId="0" applyFont="1" applyFill="1" applyBorder="1" applyAlignment="1">
      <alignment horizontal="left" vertical="center" wrapText="1"/>
    </xf>
    <xf numFmtId="0" fontId="18" fillId="3" borderId="21" xfId="0" applyFont="1" applyFill="1" applyBorder="1" applyAlignment="1">
      <alignment horizontal="left" vertical="center" wrapText="1"/>
    </xf>
    <xf numFmtId="0" fontId="18" fillId="3" borderId="18" xfId="0" applyFont="1" applyFill="1" applyBorder="1" applyAlignment="1">
      <alignment horizontal="left" vertical="center" wrapText="1"/>
    </xf>
    <xf numFmtId="0" fontId="18" fillId="3" borderId="22" xfId="0" applyFont="1" applyFill="1" applyBorder="1" applyAlignment="1">
      <alignment horizontal="left" vertical="center" wrapText="1"/>
    </xf>
    <xf numFmtId="0" fontId="18" fillId="6" borderId="24" xfId="0" applyFont="1" applyFill="1" applyBorder="1" applyAlignment="1">
      <alignment horizontal="left" vertical="center" wrapText="1"/>
    </xf>
    <xf numFmtId="0" fontId="18" fillId="6" borderId="23" xfId="0" applyFont="1" applyFill="1" applyBorder="1" applyAlignment="1">
      <alignment horizontal="left" vertical="center" wrapText="1"/>
    </xf>
    <xf numFmtId="0" fontId="0" fillId="3" borderId="17" xfId="0" applyFill="1" applyBorder="1" applyAlignment="1">
      <alignment horizontal="left" vertical="center" wrapText="1"/>
    </xf>
    <xf numFmtId="0" fontId="0" fillId="3" borderId="22" xfId="0" applyFill="1" applyBorder="1" applyAlignment="1">
      <alignment horizontal="left" vertical="center" wrapText="1"/>
    </xf>
    <xf numFmtId="0" fontId="18" fillId="6" borderId="19" xfId="0" applyFont="1" applyFill="1" applyBorder="1" applyAlignment="1">
      <alignment horizontal="left" vertical="center" wrapText="1"/>
    </xf>
    <xf numFmtId="0" fontId="0" fillId="6" borderId="20" xfId="0" applyFill="1" applyBorder="1" applyAlignment="1">
      <alignment horizontal="left" vertical="center" wrapText="1"/>
    </xf>
    <xf numFmtId="0" fontId="8" fillId="4" borderId="18" xfId="0" applyFont="1" applyFill="1" applyBorder="1" applyAlignment="1">
      <alignment vertical="center" wrapText="1"/>
    </xf>
    <xf numFmtId="0" fontId="21" fillId="4" borderId="18" xfId="0" applyFont="1" applyFill="1" applyBorder="1" applyAlignment="1">
      <alignment vertical="center" wrapText="1"/>
    </xf>
    <xf numFmtId="0" fontId="8" fillId="4" borderId="27" xfId="0" applyFont="1" applyFill="1" applyBorder="1" applyAlignment="1">
      <alignment vertical="center" wrapText="1"/>
    </xf>
    <xf numFmtId="0" fontId="21" fillId="4" borderId="27" xfId="0" applyFont="1" applyFill="1" applyBorder="1" applyAlignment="1">
      <alignment vertical="center" wrapText="1"/>
    </xf>
    <xf numFmtId="0" fontId="8" fillId="4" borderId="22" xfId="0" applyFont="1" applyFill="1" applyBorder="1" applyAlignment="1">
      <alignment vertical="center" wrapText="1"/>
    </xf>
    <xf numFmtId="0" fontId="18" fillId="6" borderId="20" xfId="0" applyFont="1" applyFill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3" fillId="6" borderId="19" xfId="0" applyFont="1" applyFill="1" applyBorder="1" applyAlignment="1" applyProtection="1">
      <alignment horizontal="left" vertical="center" wrapText="1"/>
      <protection locked="0"/>
    </xf>
    <xf numFmtId="0" fontId="14" fillId="0" borderId="27" xfId="0" applyFont="1" applyBorder="1" applyAlignment="1" applyProtection="1">
      <alignment vertical="center" wrapText="1"/>
      <protection locked="0"/>
    </xf>
    <xf numFmtId="0" fontId="14" fillId="0" borderId="20" xfId="0" applyFont="1" applyBorder="1" applyAlignment="1" applyProtection="1">
      <alignment vertical="center" wrapText="1"/>
      <protection locked="0"/>
    </xf>
    <xf numFmtId="0" fontId="3" fillId="6" borderId="24" xfId="0" applyFont="1" applyFill="1" applyBorder="1" applyAlignment="1" applyProtection="1">
      <alignment vertical="center" wrapText="1"/>
      <protection locked="0"/>
    </xf>
    <xf numFmtId="0" fontId="14" fillId="0" borderId="25" xfId="0" applyFont="1" applyBorder="1" applyAlignment="1" applyProtection="1">
      <alignment vertical="center" wrapText="1"/>
      <protection locked="0"/>
    </xf>
    <xf numFmtId="0" fontId="14" fillId="0" borderId="23" xfId="0" applyFont="1" applyBorder="1" applyAlignment="1" applyProtection="1">
      <alignment vertical="center" wrapText="1"/>
      <protection locked="0"/>
    </xf>
    <xf numFmtId="0" fontId="14" fillId="0" borderId="28" xfId="0" applyFont="1" applyBorder="1" applyAlignment="1" applyProtection="1">
      <alignment vertical="center" wrapText="1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14" fillId="0" borderId="17" xfId="0" applyFont="1" applyBorder="1" applyAlignment="1" applyProtection="1">
      <alignment vertical="center" wrapText="1"/>
      <protection locked="0"/>
    </xf>
    <xf numFmtId="0" fontId="14" fillId="0" borderId="21" xfId="0" applyFont="1" applyBorder="1" applyAlignment="1" applyProtection="1">
      <alignment vertical="center" wrapText="1"/>
      <protection locked="0"/>
    </xf>
    <xf numFmtId="0" fontId="14" fillId="0" borderId="18" xfId="0" applyFont="1" applyBorder="1" applyAlignment="1" applyProtection="1">
      <alignment vertical="center" wrapText="1"/>
      <protection locked="0"/>
    </xf>
    <xf numFmtId="0" fontId="14" fillId="0" borderId="22" xfId="0" applyFont="1" applyBorder="1" applyAlignment="1" applyProtection="1">
      <alignment vertical="center" wrapText="1"/>
      <protection locked="0"/>
    </xf>
    <xf numFmtId="0" fontId="10" fillId="3" borderId="0" xfId="0" applyFont="1" applyFill="1" applyAlignment="1">
      <alignment vertical="center" wrapText="1"/>
    </xf>
    <xf numFmtId="0" fontId="0" fillId="0" borderId="17" xfId="0" applyBorder="1" applyAlignment="1">
      <alignment vertical="center" wrapText="1"/>
    </xf>
    <xf numFmtId="0" fontId="11" fillId="3" borderId="17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3" borderId="0" xfId="0" applyFont="1" applyFill="1" applyAlignment="1">
      <alignment vertical="center" wrapText="1"/>
    </xf>
    <xf numFmtId="0" fontId="11" fillId="3" borderId="17" xfId="0" applyFont="1" applyFill="1" applyBorder="1" applyAlignment="1">
      <alignment vertical="center" wrapText="1"/>
    </xf>
    <xf numFmtId="0" fontId="3" fillId="6" borderId="3" xfId="0" applyFont="1" applyFill="1" applyBorder="1" applyAlignment="1" applyProtection="1">
      <alignment vertical="center" wrapText="1"/>
      <protection locked="0"/>
    </xf>
    <xf numFmtId="0" fontId="3" fillId="6" borderId="2" xfId="0" applyFont="1" applyFill="1" applyBorder="1" applyAlignment="1" applyProtection="1">
      <alignment vertical="center" wrapTex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CCFFCC"/>
      <color rgb="FF008000"/>
      <color rgb="FFE5EFFB"/>
      <color rgb="FFFFFFCC"/>
      <color rgb="FFCC9900"/>
      <color rgb="FFCC0000"/>
      <color rgb="FFFFCCCC"/>
      <color rgb="FFFFEFE5"/>
      <color rgb="FF6600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19</xdr:row>
          <xdr:rowOff>0</xdr:rowOff>
        </xdr:from>
        <xdr:to>
          <xdr:col>8</xdr:col>
          <xdr:colOff>171450</xdr:colOff>
          <xdr:row>19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19</xdr:row>
          <xdr:rowOff>0</xdr:rowOff>
        </xdr:from>
        <xdr:to>
          <xdr:col>9</xdr:col>
          <xdr:colOff>171450</xdr:colOff>
          <xdr:row>19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171450</xdr:colOff>
          <xdr:row>29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29</xdr:row>
          <xdr:rowOff>0</xdr:rowOff>
        </xdr:from>
        <xdr:to>
          <xdr:col>11</xdr:col>
          <xdr:colOff>171450</xdr:colOff>
          <xdr:row>29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171450</xdr:colOff>
          <xdr:row>29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80010</xdr:colOff>
      <xdr:row>1</xdr:row>
      <xdr:rowOff>0</xdr:rowOff>
    </xdr:from>
    <xdr:ext cx="876616" cy="568575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" y="99060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.xml"/><Relationship Id="rId13" Type="http://schemas.openxmlformats.org/officeDocument/2006/relationships/control" Target="../activeX/activeX9.xml"/><Relationship Id="rId18" Type="http://schemas.openxmlformats.org/officeDocument/2006/relationships/control" Target="../activeX/activeX14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12" Type="http://schemas.openxmlformats.org/officeDocument/2006/relationships/control" Target="../activeX/activeX8.xml"/><Relationship Id="rId17" Type="http://schemas.openxmlformats.org/officeDocument/2006/relationships/control" Target="../activeX/activeX13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2.xml"/><Relationship Id="rId20" Type="http://schemas.openxmlformats.org/officeDocument/2006/relationships/control" Target="../activeX/activeX1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7.xml"/><Relationship Id="rId5" Type="http://schemas.openxmlformats.org/officeDocument/2006/relationships/image" Target="../media/image1.emf"/><Relationship Id="rId15" Type="http://schemas.openxmlformats.org/officeDocument/2006/relationships/control" Target="../activeX/activeX11.xml"/><Relationship Id="rId10" Type="http://schemas.openxmlformats.org/officeDocument/2006/relationships/control" Target="../activeX/activeX6.xml"/><Relationship Id="rId19" Type="http://schemas.openxmlformats.org/officeDocument/2006/relationships/image" Target="../media/image2.emf"/><Relationship Id="rId4" Type="http://schemas.openxmlformats.org/officeDocument/2006/relationships/control" Target="../activeX/activeX1.xml"/><Relationship Id="rId9" Type="http://schemas.openxmlformats.org/officeDocument/2006/relationships/control" Target="../activeX/activeX5.xml"/><Relationship Id="rId14" Type="http://schemas.openxmlformats.org/officeDocument/2006/relationships/control" Target="../activeX/activeX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T66"/>
  <sheetViews>
    <sheetView tabSelected="1" zoomScale="82" zoomScaleNormal="82" workbookViewId="0">
      <selection activeCell="F2" sqref="F2"/>
    </sheetView>
  </sheetViews>
  <sheetFormatPr baseColWidth="10" defaultColWidth="11.42578125" defaultRowHeight="13.7" customHeight="1" outlineLevelCol="1" x14ac:dyDescent="0.2"/>
  <cols>
    <col min="1" max="1" width="1.42578125" style="37" customWidth="1"/>
    <col min="2" max="2" width="2.5703125" style="37" customWidth="1"/>
    <col min="3" max="3" width="1.42578125" style="38" customWidth="1"/>
    <col min="4" max="4" width="44" style="37" customWidth="1"/>
    <col min="5" max="5" width="52.5703125" style="37" customWidth="1"/>
    <col min="6" max="6" width="50.42578125" style="38" customWidth="1"/>
    <col min="7" max="7" width="40.5703125" style="38" customWidth="1"/>
    <col min="8" max="8" width="36" style="37" customWidth="1"/>
    <col min="9" max="9" width="13.42578125" style="37" customWidth="1" outlineLevel="1"/>
    <col min="10" max="10" width="16.5703125" style="37" customWidth="1"/>
    <col min="11" max="11" width="21.5703125" style="37" customWidth="1"/>
    <col min="12" max="12" width="26.28515625" style="37" customWidth="1"/>
    <col min="13" max="13" width="2.5703125" style="37" customWidth="1"/>
    <col min="14" max="14" width="14.28515625" style="37" customWidth="1"/>
    <col min="15" max="15" width="8.85546875" style="37" customWidth="1"/>
    <col min="16" max="16" width="14.28515625" style="39" customWidth="1"/>
    <col min="17" max="17" width="2.5703125" style="37" customWidth="1"/>
    <col min="18" max="16384" width="11.42578125" style="37"/>
  </cols>
  <sheetData>
    <row r="1" spans="1:20" ht="7.5" customHeight="1" x14ac:dyDescent="0.2"/>
    <row r="2" spans="1:20" s="40" customFormat="1" ht="15" customHeight="1" x14ac:dyDescent="0.2">
      <c r="B2" s="41"/>
      <c r="C2" s="41"/>
      <c r="E2" s="42" t="s">
        <v>0</v>
      </c>
      <c r="F2" s="14" t="s">
        <v>142</v>
      </c>
      <c r="P2" s="41"/>
    </row>
    <row r="3" spans="1:20" s="40" customFormat="1" ht="15" customHeight="1" x14ac:dyDescent="0.2">
      <c r="B3" s="41"/>
      <c r="C3" s="41"/>
      <c r="E3" s="43"/>
      <c r="F3" s="44"/>
      <c r="P3" s="41"/>
    </row>
    <row r="4" spans="1:20" s="40" customFormat="1" ht="15" customHeight="1" x14ac:dyDescent="0.2">
      <c r="B4" s="41"/>
      <c r="C4" s="41"/>
      <c r="E4" s="43" t="s">
        <v>2</v>
      </c>
      <c r="F4" s="45">
        <v>45803</v>
      </c>
      <c r="P4" s="41"/>
    </row>
    <row r="5" spans="1:20" s="40" customFormat="1" ht="15.75" customHeight="1" x14ac:dyDescent="0.2">
      <c r="B5" s="41"/>
      <c r="C5" s="41"/>
      <c r="P5" s="41"/>
    </row>
    <row r="6" spans="1:20" s="40" customFormat="1" ht="7.5" customHeight="1" x14ac:dyDescent="0.2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P6" s="41"/>
    </row>
    <row r="7" spans="1:20" ht="18.600000000000001" customHeight="1" x14ac:dyDescent="0.2">
      <c r="A7" s="46"/>
      <c r="B7" s="46"/>
      <c r="C7" s="46"/>
      <c r="D7" s="47" t="str">
        <f>IF($F$2=Text!$A$1,Text!$A$2,Text!$B$2)</f>
        <v>Annex 5</v>
      </c>
      <c r="E7" s="47" t="str">
        <f>IF($F$2=Text!$A$1,Text!$A$4,Text!$B$4)</f>
        <v>Please only use this form!</v>
      </c>
      <c r="F7" s="46"/>
      <c r="G7" s="47"/>
      <c r="H7" s="46"/>
      <c r="I7" s="46"/>
      <c r="J7" s="46"/>
      <c r="K7" s="46"/>
      <c r="L7" s="46"/>
      <c r="M7" s="48"/>
      <c r="N7" s="48"/>
      <c r="O7" s="48"/>
    </row>
    <row r="8" spans="1:20" ht="13.7" customHeight="1" x14ac:dyDescent="0.2">
      <c r="A8" s="46"/>
      <c r="B8" s="46"/>
      <c r="C8" s="46"/>
      <c r="D8" s="49"/>
      <c r="E8" s="49"/>
      <c r="F8" s="46"/>
      <c r="G8" s="47"/>
      <c r="H8" s="46"/>
      <c r="I8" s="46"/>
      <c r="J8" s="46"/>
      <c r="K8" s="46"/>
      <c r="L8" s="46"/>
      <c r="M8" s="48"/>
      <c r="N8" s="48"/>
      <c r="O8" s="48"/>
    </row>
    <row r="9" spans="1:20" ht="16.149999999999999" customHeight="1" x14ac:dyDescent="0.2">
      <c r="A9" s="46"/>
      <c r="B9" s="46"/>
      <c r="C9" s="46"/>
      <c r="D9" s="47" t="str">
        <f>IF($F$2=Text!$A$1,Text!$A$3,Text!$B$3)</f>
        <v>DE-UZ 27 - Edition January 2025</v>
      </c>
      <c r="E9" s="47" t="str">
        <f>IF($F$2=Text!$A$1,Text!$A$5,Text!$B$5)</f>
        <v>Reusable packaging systems for transport and shipping</v>
      </c>
      <c r="F9" s="46"/>
      <c r="G9" s="46"/>
      <c r="H9" s="46"/>
      <c r="I9" s="46"/>
      <c r="J9" s="46"/>
      <c r="K9" s="46"/>
      <c r="L9" s="46"/>
      <c r="M9" s="48"/>
      <c r="N9" s="48"/>
      <c r="O9" s="48"/>
    </row>
    <row r="10" spans="1:20" ht="6.75" customHeight="1" x14ac:dyDescent="0.2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8"/>
      <c r="N10" s="48"/>
      <c r="O10" s="48"/>
    </row>
    <row r="11" spans="1:20" s="40" customFormat="1" ht="15" customHeight="1" x14ac:dyDescent="0.2">
      <c r="B11" s="41"/>
      <c r="C11" s="41"/>
      <c r="P11" s="41"/>
    </row>
    <row r="12" spans="1:20" s="40" customFormat="1" ht="15" customHeight="1" x14ac:dyDescent="0.2">
      <c r="B12" s="41"/>
      <c r="C12" s="41"/>
      <c r="D12" s="50" t="str">
        <f>IF($F$2=Text!$A$1,Text!$A$6,Text!$B$6)</f>
        <v>Company Information</v>
      </c>
      <c r="E12" s="51"/>
      <c r="F12" s="52" t="str">
        <f>IF($F$2=Text!$A$1,Text!$A$14,Text!$B$14)</f>
        <v>Product details</v>
      </c>
      <c r="I12" s="53" t="str">
        <f>IF($F$2=Text!$A$1,Text!$A$67,Text!$B$67)</f>
        <v>Please complete one attachment per packaging type!</v>
      </c>
      <c r="P12" s="41"/>
    </row>
    <row r="13" spans="1:20" ht="13.5" customHeight="1" x14ac:dyDescent="0.2">
      <c r="F13" s="54"/>
      <c r="G13" s="1"/>
      <c r="I13" s="55"/>
      <c r="J13" s="55"/>
      <c r="K13" s="56"/>
      <c r="L13" s="38"/>
      <c r="M13" s="38"/>
      <c r="N13" s="38"/>
      <c r="O13" s="38"/>
      <c r="P13" s="57"/>
    </row>
    <row r="14" spans="1:20" ht="13.5" customHeight="1" x14ac:dyDescent="0.2">
      <c r="D14" s="58"/>
      <c r="E14" s="59"/>
      <c r="F14" s="54"/>
      <c r="G14" s="1"/>
      <c r="H14" s="1"/>
      <c r="I14" s="55"/>
      <c r="J14" s="60"/>
      <c r="K14" s="1"/>
      <c r="L14" s="38"/>
      <c r="M14" s="38"/>
      <c r="N14" s="38"/>
      <c r="O14" s="38"/>
      <c r="P14" s="57"/>
    </row>
    <row r="15" spans="1:20" ht="13.5" customHeight="1" x14ac:dyDescent="0.2">
      <c r="D15" s="54" t="str">
        <f>IF($F$2=Text!$A$1,Text!$A$7,Text!$B$7)</f>
        <v>Company name:</v>
      </c>
      <c r="E15" s="7"/>
      <c r="F15" s="54" t="str">
        <f>IF($F$2=Text!$A$1,Text!$A$15,Text!$B$15)</f>
        <v>Trade name of the product:</v>
      </c>
      <c r="G15" s="12"/>
      <c r="H15" s="1"/>
      <c r="I15" s="60"/>
      <c r="J15" s="61"/>
      <c r="K15" s="61"/>
      <c r="L15" s="38"/>
      <c r="M15" s="38"/>
      <c r="N15" s="38"/>
      <c r="O15" s="38"/>
      <c r="P15" s="57"/>
      <c r="Q15" s="62"/>
      <c r="R15" s="62"/>
      <c r="S15" s="62"/>
      <c r="T15" s="62"/>
    </row>
    <row r="16" spans="1:20" ht="13.5" customHeight="1" x14ac:dyDescent="0.2">
      <c r="D16" s="54" t="str">
        <f>IF($F$2=Text!$A$1,Text!$A$8,Text!$B$8)</f>
        <v>Full address:</v>
      </c>
      <c r="E16" s="8"/>
      <c r="F16" s="54"/>
      <c r="G16" s="1"/>
      <c r="H16" s="1"/>
      <c r="I16" s="60"/>
      <c r="J16" s="56"/>
      <c r="K16" s="56"/>
      <c r="L16" s="38"/>
      <c r="M16" s="38"/>
      <c r="N16" s="38"/>
      <c r="O16" s="38"/>
      <c r="P16" s="57"/>
    </row>
    <row r="17" spans="4:16" ht="13.5" customHeight="1" x14ac:dyDescent="0.2">
      <c r="D17" s="56"/>
      <c r="E17" s="9"/>
      <c r="F17" s="54" t="str">
        <f>IF($F$2=Text!$A$1,Text!$A$22,Text!$B$22)</f>
        <v>degree of maturity of the system</v>
      </c>
      <c r="G17" s="111"/>
      <c r="H17" s="1"/>
      <c r="I17" s="54"/>
      <c r="J17" s="56"/>
      <c r="K17" s="56"/>
      <c r="L17" s="38"/>
      <c r="M17" s="38"/>
      <c r="N17" s="38"/>
      <c r="O17" s="38"/>
      <c r="P17" s="57"/>
    </row>
    <row r="18" spans="4:16" ht="13.5" customHeight="1" x14ac:dyDescent="0.2">
      <c r="D18" s="56"/>
      <c r="E18" s="10"/>
      <c r="F18" s="54"/>
      <c r="G18" s="63"/>
      <c r="H18" s="64"/>
      <c r="I18" s="64"/>
      <c r="J18" s="56"/>
      <c r="K18" s="56"/>
      <c r="L18" s="65"/>
      <c r="M18" s="66"/>
      <c r="N18" s="65"/>
      <c r="O18" s="65"/>
      <c r="P18" s="67"/>
    </row>
    <row r="19" spans="4:16" ht="13.7" customHeight="1" x14ac:dyDescent="0.2">
      <c r="F19" s="54"/>
      <c r="G19" s="1"/>
      <c r="H19" s="1"/>
      <c r="N19" s="38"/>
    </row>
    <row r="20" spans="4:16" ht="13.5" customHeight="1" x14ac:dyDescent="0.2">
      <c r="D20" s="68" t="str">
        <f>IF($F$2=Text!$A$1,Text!$A$9,Text!$B$9)</f>
        <v>Contact person</v>
      </c>
      <c r="F20" s="54" t="str">
        <f>IF($F$2=Text!$A$1,Text!$A$17,Text!$B$17)</f>
        <v>Type of packaging, please select</v>
      </c>
      <c r="G20" s="142"/>
      <c r="H20" s="143"/>
      <c r="I20" s="144"/>
      <c r="J20" s="56"/>
      <c r="K20" s="56"/>
      <c r="L20" s="65"/>
      <c r="M20" s="38"/>
      <c r="N20" s="38"/>
    </row>
    <row r="21" spans="4:16" ht="13.7" customHeight="1" x14ac:dyDescent="0.2">
      <c r="F21" s="54"/>
      <c r="G21" s="1"/>
      <c r="H21" s="1"/>
      <c r="M21" s="66"/>
      <c r="N21" s="66"/>
    </row>
    <row r="22" spans="4:16" ht="13.7" customHeight="1" x14ac:dyDescent="0.2">
      <c r="D22" s="60" t="str">
        <f>IF($F$2=Text!$A$1,Text!$A$10,Text!$B$10)</f>
        <v>Name:</v>
      </c>
      <c r="E22" s="11"/>
      <c r="F22" s="42" t="str">
        <f>IF($F$2=Text!$A$1,Text!$A$18,Text!$B$18)</f>
        <v>When 8) was selected:</v>
      </c>
      <c r="G22" s="58"/>
      <c r="H22" s="1"/>
      <c r="M22" s="66"/>
      <c r="N22" s="66"/>
    </row>
    <row r="23" spans="4:16" ht="13.7" customHeight="1" x14ac:dyDescent="0.2">
      <c r="D23" s="60" t="str">
        <f>IF($F$2=Text!$A$1,Text!$A$12,Text!$B$12)</f>
        <v>Phone number:</v>
      </c>
      <c r="E23" s="11"/>
      <c r="F23" s="54" t="str">
        <f>IF($F$2=Text!$A$1,Text!$A$19,Text!$B$19)</f>
        <v>ratio of weight to internal volume in g/L</v>
      </c>
      <c r="G23" s="36"/>
      <c r="H23" s="54" t="str">
        <f>IF($F$2=Text!$A$1,Text!$A$23,Text!$B$23)</f>
        <v>→ Calculation of the ratio:</v>
      </c>
      <c r="I23" s="145"/>
      <c r="J23" s="146"/>
      <c r="K23" s="146"/>
      <c r="L23" s="147"/>
      <c r="M23" s="66"/>
      <c r="N23" s="66"/>
      <c r="P23" s="39" t="str">
        <f>IF(G23="","0",IF(G23&lt;30,1,2))</f>
        <v>0</v>
      </c>
    </row>
    <row r="24" spans="4:16" ht="13.7" customHeight="1" x14ac:dyDescent="0.2">
      <c r="D24" s="60" t="str">
        <f>IF($F$2=Text!$A$1,Text!$A$13,Text!$B$13)</f>
        <v>E-Mail address:</v>
      </c>
      <c r="E24" s="11"/>
      <c r="F24" s="54" t="str">
        <f>IF($F$2=Text!$A$1,Text!$A$20,Text!$B$20)</f>
        <v>Calculation:</v>
      </c>
      <c r="G24" s="36"/>
      <c r="I24" s="148"/>
      <c r="J24" s="149"/>
      <c r="K24" s="149"/>
      <c r="L24" s="150"/>
      <c r="M24" s="66"/>
      <c r="N24" s="66"/>
      <c r="P24" s="39" t="str">
        <f>IF(G24="","0",IF(OR(G24="Ja",G24="Yes"),3,4))</f>
        <v>0</v>
      </c>
    </row>
    <row r="25" spans="4:16" ht="13.7" customHeight="1" x14ac:dyDescent="0.2">
      <c r="F25" s="54" t="str">
        <f>IF($F$2=Text!$A$1,Text!$A$21,Text!$B$21)</f>
        <v>content of paper, card and cardboard in %</v>
      </c>
      <c r="G25" s="36"/>
      <c r="H25" s="38"/>
      <c r="I25" s="148"/>
      <c r="J25" s="149"/>
      <c r="K25" s="149"/>
      <c r="L25" s="150"/>
      <c r="M25" s="66"/>
      <c r="N25" s="66"/>
      <c r="P25" s="39" t="str">
        <f>IF(G25="","0",IF(G25&gt;=95,5,6))</f>
        <v>0</v>
      </c>
    </row>
    <row r="26" spans="4:16" ht="13.7" customHeight="1" x14ac:dyDescent="0.2">
      <c r="D26" s="68"/>
      <c r="F26" s="42" t="str">
        <f>IF($F$2=Text!$A$1,Text!$A$71,Text!$B$71)</f>
        <v>Usage cycles to achieve for 8):</v>
      </c>
      <c r="G26" s="112" t="str">
        <f>IF(OR(G23="",G24="",G25=""),"",IF(AND(P25=5,P24=3,P23=1),5,IF(P23=1,15,20)))</f>
        <v/>
      </c>
      <c r="H26" s="1"/>
      <c r="I26" s="148"/>
      <c r="J26" s="149"/>
      <c r="K26" s="149"/>
      <c r="L26" s="150"/>
      <c r="M26" s="66"/>
      <c r="N26" s="66"/>
    </row>
    <row r="27" spans="4:16" ht="13.7" customHeight="1" x14ac:dyDescent="0.2">
      <c r="H27" s="38"/>
      <c r="I27" s="148"/>
      <c r="J27" s="149"/>
      <c r="K27" s="149"/>
      <c r="L27" s="150"/>
      <c r="M27" s="66"/>
      <c r="N27" s="66"/>
    </row>
    <row r="28" spans="4:16" ht="13.7" customHeight="1" x14ac:dyDescent="0.2">
      <c r="D28" s="54" t="str">
        <f>IF($F$2=Text!$A$1,Text!$A$16,Text!$B$16)</f>
        <v>Date of application:</v>
      </c>
      <c r="E28" s="111"/>
      <c r="F28" s="54"/>
      <c r="G28" s="1"/>
      <c r="H28" s="1"/>
      <c r="I28" s="151"/>
      <c r="J28" s="152"/>
      <c r="K28" s="152"/>
      <c r="L28" s="153"/>
      <c r="M28" s="66"/>
      <c r="N28" s="66"/>
      <c r="O28" s="70"/>
    </row>
    <row r="29" spans="4:16" ht="13.7" customHeight="1" x14ac:dyDescent="0.2">
      <c r="G29" s="71"/>
      <c r="I29" s="38"/>
      <c r="J29" s="38"/>
      <c r="K29" s="38"/>
      <c r="L29" s="38"/>
      <c r="M29" s="38"/>
      <c r="N29" s="38"/>
      <c r="O29" s="72"/>
      <c r="P29" s="73"/>
    </row>
    <row r="30" spans="4:16" ht="13.7" customHeight="1" x14ac:dyDescent="0.2">
      <c r="D30" s="54"/>
      <c r="E30" s="66"/>
      <c r="F30" s="54"/>
      <c r="G30" s="71" t="str">
        <f>IF($F$2=Text!$A$1,Text!$A$59,Text!$B$59)</f>
        <v>Fill in if applicable (see text box below the table)</v>
      </c>
      <c r="H30" s="38"/>
      <c r="J30" s="39"/>
      <c r="K30" s="39"/>
      <c r="N30" s="38"/>
    </row>
    <row r="31" spans="4:16" ht="13.7" customHeight="1" x14ac:dyDescent="0.2">
      <c r="D31" s="39"/>
      <c r="E31" s="39"/>
      <c r="F31" s="57"/>
      <c r="G31" s="74" t="str">
        <f>IF($F$2=Text!$A$1,Text!$A$66,Text!$B$66)</f>
        <v>(furthermore, we ask you to provide the data on a voluntary basis for the further development of the criteria even if you do not have to fill the table by the requirements)</v>
      </c>
      <c r="H31" s="71"/>
    </row>
    <row r="32" spans="4:16" ht="13.15" customHeight="1" x14ac:dyDescent="0.2">
      <c r="D32" s="50" t="str">
        <f>IF($F$2=Text!$A$1,Text!$A$32,Text!$B$32)</f>
        <v>Calculation of the average number of usage cycles</v>
      </c>
      <c r="E32" s="40"/>
      <c r="G32" s="50" t="str">
        <f>IF($F$2=Text!$A$1,Text!$A$26,Text!$B$26)</f>
        <v>Calculation of the relative growth of the (up to) last 10 years</v>
      </c>
      <c r="H32" s="75"/>
      <c r="I32" s="38"/>
      <c r="J32" s="76"/>
    </row>
    <row r="33" spans="1:12" ht="13.7" customHeight="1" x14ac:dyDescent="0.2">
      <c r="B33" s="38"/>
      <c r="D33" s="40"/>
      <c r="E33" s="40"/>
      <c r="G33" s="154" t="str">
        <f>IF($F$2=Text!$A$1,Text!$A$27,Text!$B$27)</f>
        <v>Total number of packages before the first year of calculation:</v>
      </c>
      <c r="H33" s="66"/>
      <c r="I33" s="38"/>
      <c r="J33" s="38"/>
    </row>
    <row r="34" spans="1:12" ht="15" x14ac:dyDescent="0.2">
      <c r="B34" s="77"/>
      <c r="C34" s="77"/>
      <c r="D34" s="154" t="str">
        <f>IF($F$2=Text!$A$1,Text!$A$36,Text!$B$36)</f>
        <v>Calculation basis, please select:</v>
      </c>
      <c r="E34" s="78"/>
      <c r="G34" s="159"/>
      <c r="H34" s="111"/>
      <c r="I34" s="79"/>
      <c r="J34" s="38"/>
    </row>
    <row r="35" spans="1:12" ht="15" x14ac:dyDescent="0.2">
      <c r="B35" s="77"/>
      <c r="C35" s="77"/>
      <c r="D35" s="155"/>
      <c r="E35" s="113"/>
      <c r="G35" s="69"/>
      <c r="H35" s="75"/>
      <c r="I35" s="79"/>
      <c r="J35" s="38"/>
    </row>
    <row r="36" spans="1:12" ht="39.6" customHeight="1" x14ac:dyDescent="0.2">
      <c r="B36" s="77"/>
      <c r="C36" s="77"/>
      <c r="D36" s="75"/>
      <c r="E36" s="40"/>
      <c r="G36" s="80" t="str">
        <f>IF($F$2=Text!$A$1,Text!$A$28,Text!$B$28)</f>
        <v>Year (ascending)</v>
      </c>
      <c r="H36" s="80" t="str">
        <f>IF($F$2=Text!$A$1,Text!$A$29,Text!$B$29)</f>
        <v>Number of new packaging items placed on the market</v>
      </c>
      <c r="I36" s="80" t="str">
        <f>IF($F$2=Text!$A$1,Text!$A$30,Text!$B$30)</f>
        <v>relative growth</v>
      </c>
      <c r="J36" s="81" t="str">
        <f>IF($F$2=Text!$A$1,Text!$A$55,Text!$B$55)</f>
        <v>Total number of uses per year</v>
      </c>
      <c r="K36" s="82" t="str">
        <f>IF($F$2=Text!$A$1,Text!$A$56,Text!$B$56)</f>
        <v>Number of packaging units used per year</v>
      </c>
      <c r="L36" s="83" t="str">
        <f>IF($F$2=Text!$A$1,Text!$A$57,Text!$B$57)</f>
        <v>Number of average usage cycles per year</v>
      </c>
    </row>
    <row r="37" spans="1:12" ht="13.7" customHeight="1" x14ac:dyDescent="0.2">
      <c r="B37" s="77"/>
      <c r="C37" s="77"/>
      <c r="D37" s="160" t="str">
        <f>IF($F$2=Text!$A$1,Text!$A$33,Text!$B$33)</f>
        <v>Total number of all reusable packaging uses:</v>
      </c>
      <c r="E37" s="162"/>
      <c r="G37" s="111"/>
      <c r="H37" s="114"/>
      <c r="I37" s="85">
        <f>IFERROR(H37/H34,0)</f>
        <v>0</v>
      </c>
      <c r="J37" s="116"/>
      <c r="K37" s="84">
        <f>H34+H37</f>
        <v>0</v>
      </c>
      <c r="L37" s="84">
        <f t="shared" ref="L37:L46" si="0">IFERROR(J37/K37,0)</f>
        <v>0</v>
      </c>
    </row>
    <row r="38" spans="1:12" ht="13.7" customHeight="1" x14ac:dyDescent="0.2">
      <c r="B38" s="38"/>
      <c r="D38" s="159"/>
      <c r="E38" s="163"/>
      <c r="G38" s="115"/>
      <c r="H38" s="110"/>
      <c r="I38" s="86">
        <f>IFERROR(H38/(H34+H37),0)</f>
        <v>0</v>
      </c>
      <c r="J38" s="117"/>
      <c r="K38" s="87">
        <f>H34+H37+H38</f>
        <v>0</v>
      </c>
      <c r="L38" s="88">
        <f t="shared" si="0"/>
        <v>0</v>
      </c>
    </row>
    <row r="39" spans="1:12" ht="13.7" customHeight="1" x14ac:dyDescent="0.2">
      <c r="D39" s="40"/>
      <c r="E39" s="40"/>
      <c r="G39" s="111"/>
      <c r="H39" s="114"/>
      <c r="I39" s="85">
        <f>IFERROR(H39/(H34+H37+H38),0)</f>
        <v>0</v>
      </c>
      <c r="J39" s="116"/>
      <c r="K39" s="84">
        <f>H34+H37+H38+H39</f>
        <v>0</v>
      </c>
      <c r="L39" s="84">
        <f t="shared" si="0"/>
        <v>0</v>
      </c>
    </row>
    <row r="40" spans="1:12" ht="13.7" customHeight="1" x14ac:dyDescent="0.2">
      <c r="D40" s="161" t="str">
        <f>IF($F$2=Text!$A$1,Text!$A$34,Text!$B$34)</f>
        <v>Total number of all reusable packaging units used:</v>
      </c>
      <c r="E40" s="162"/>
      <c r="G40" s="115"/>
      <c r="H40" s="110"/>
      <c r="I40" s="86">
        <f>IFERROR(H40/(H34+H37+H38+H39),0)</f>
        <v>0</v>
      </c>
      <c r="J40" s="117"/>
      <c r="K40" s="87">
        <f>H34+H37+H38+H39+H40</f>
        <v>0</v>
      </c>
      <c r="L40" s="88">
        <f t="shared" si="0"/>
        <v>0</v>
      </c>
    </row>
    <row r="41" spans="1:12" ht="13.7" customHeight="1" x14ac:dyDescent="0.2">
      <c r="D41" s="161"/>
      <c r="E41" s="163"/>
      <c r="F41" s="89"/>
      <c r="G41" s="111"/>
      <c r="H41" s="114"/>
      <c r="I41" s="85">
        <f>IFERROR(H41/(H34+H37+H38+H39),0)</f>
        <v>0</v>
      </c>
      <c r="J41" s="116"/>
      <c r="K41" s="84">
        <f>H34+H37+H38+H39+H40+H41</f>
        <v>0</v>
      </c>
      <c r="L41" s="84">
        <f t="shared" si="0"/>
        <v>0</v>
      </c>
    </row>
    <row r="42" spans="1:12" ht="13.7" customHeight="1" x14ac:dyDescent="0.2">
      <c r="D42" s="90"/>
      <c r="E42" s="90"/>
      <c r="G42" s="115"/>
      <c r="H42" s="110"/>
      <c r="I42" s="86">
        <f>IFERROR(H42/(H34+H37+H38+H39+H40+H41),0)</f>
        <v>0</v>
      </c>
      <c r="J42" s="117"/>
      <c r="K42" s="87">
        <f>H34+H37+H38+H39+H40+H41+H42</f>
        <v>0</v>
      </c>
      <c r="L42" s="88">
        <f t="shared" si="0"/>
        <v>0</v>
      </c>
    </row>
    <row r="43" spans="1:12" ht="13.7" customHeight="1" x14ac:dyDescent="0.2">
      <c r="D43" s="156" t="str">
        <f>IF($F$2=Text!$A$1,Text!$A$35,Text!$B$35)</f>
        <v>average number of usage cycles (U):</v>
      </c>
      <c r="E43" s="157">
        <f>IFERROR(E37/E40,0)</f>
        <v>0</v>
      </c>
      <c r="G43" s="111"/>
      <c r="H43" s="114"/>
      <c r="I43" s="85">
        <f>IFERROR(H43/(H34+H37+H38+H39+H40+H41+H42),0)</f>
        <v>0</v>
      </c>
      <c r="J43" s="116"/>
      <c r="K43" s="84">
        <f>H34+H37+H38+H39+H40+H41+H42+H43</f>
        <v>0</v>
      </c>
      <c r="L43" s="84">
        <f t="shared" si="0"/>
        <v>0</v>
      </c>
    </row>
    <row r="44" spans="1:12" ht="13.7" customHeight="1" x14ac:dyDescent="0.2">
      <c r="D44" s="156"/>
      <c r="E44" s="158"/>
      <c r="G44" s="115"/>
      <c r="H44" s="110"/>
      <c r="I44" s="86">
        <f>IFERROR(H44/(H34+H37+H38+H39+H40+H41+H42+H43),0)</f>
        <v>0</v>
      </c>
      <c r="J44" s="117"/>
      <c r="K44" s="87">
        <f>H34+H37+H38+H39+H40+H41+H42+H43+H44</f>
        <v>0</v>
      </c>
      <c r="L44" s="88">
        <f t="shared" si="0"/>
        <v>0</v>
      </c>
    </row>
    <row r="45" spans="1:12" ht="13.7" customHeight="1" x14ac:dyDescent="0.2">
      <c r="D45" s="40"/>
      <c r="E45" s="40"/>
      <c r="G45" s="111"/>
      <c r="H45" s="114"/>
      <c r="I45" s="85">
        <f>IFERROR(H45/(H34+H37+H38+H39+H40+H41+H42+H43+H44),0)</f>
        <v>0</v>
      </c>
      <c r="J45" s="116"/>
      <c r="K45" s="84">
        <f>H34+H37+H38+H39+H40+H41+H42+H43+H44+H45</f>
        <v>0</v>
      </c>
      <c r="L45" s="84">
        <f t="shared" si="0"/>
        <v>0</v>
      </c>
    </row>
    <row r="46" spans="1:12" ht="13.7" customHeight="1" x14ac:dyDescent="0.2">
      <c r="D46" s="90"/>
      <c r="E46" s="90"/>
      <c r="G46" s="115"/>
      <c r="H46" s="110"/>
      <c r="I46" s="86">
        <f>IFERROR(H46/(H34+H37+H38+H39+H40+H41+H42+H43+H44+H45),0)</f>
        <v>0</v>
      </c>
      <c r="J46" s="117"/>
      <c r="K46" s="87">
        <f>H34+H37+H38+H39+H40+H41+H42+H43+H44+H45+H46</f>
        <v>0</v>
      </c>
      <c r="L46" s="88">
        <f t="shared" si="0"/>
        <v>0</v>
      </c>
    </row>
    <row r="47" spans="1:12" ht="13.7" customHeight="1" x14ac:dyDescent="0.2">
      <c r="D47" s="40"/>
      <c r="E47" s="40"/>
      <c r="G47" s="40"/>
      <c r="H47" s="40"/>
      <c r="I47" s="40"/>
      <c r="J47" s="38"/>
    </row>
    <row r="48" spans="1:12" ht="13.7" customHeight="1" thickBot="1" x14ac:dyDescent="0.25">
      <c r="A48" s="91"/>
      <c r="B48" s="91"/>
      <c r="C48" s="92"/>
      <c r="D48" s="93"/>
      <c r="E48" s="93"/>
      <c r="F48" s="92"/>
      <c r="G48" s="90"/>
      <c r="H48" s="94" t="s">
        <v>95</v>
      </c>
      <c r="I48" s="94" t="s">
        <v>96</v>
      </c>
      <c r="J48" s="95"/>
      <c r="K48" s="96"/>
      <c r="L48" s="94" t="s">
        <v>93</v>
      </c>
    </row>
    <row r="49" spans="4:12" ht="13.7" customHeight="1" thickTop="1" x14ac:dyDescent="0.2">
      <c r="D49" s="38"/>
      <c r="E49" s="38"/>
      <c r="H49" s="95"/>
      <c r="I49" s="97"/>
      <c r="J49" s="95"/>
      <c r="K49" s="96"/>
      <c r="L49" s="96"/>
    </row>
    <row r="50" spans="4:12" ht="13.7" customHeight="1" x14ac:dyDescent="0.2">
      <c r="D50" s="98" t="str">
        <f>IF($F$2=Text!$A$1,Text!$A$38,Text!$B$38)</f>
        <v>Overview of minimum number of usage cycles required:</v>
      </c>
      <c r="E50" s="58"/>
      <c r="F50" s="58"/>
      <c r="G50" s="58"/>
      <c r="H50" s="99" t="str">
        <f>IF($F$2=Text!$A$1,Text!$A$60,Text!$B$60)</f>
        <v>When using the alternative calculation of the usage cycles according to 3.5.2, deviating from Annex C</v>
      </c>
      <c r="I50" s="97"/>
      <c r="J50" s="95"/>
      <c r="K50" s="96"/>
      <c r="L50" s="96"/>
    </row>
    <row r="51" spans="4:12" ht="13.7" customHeight="1" x14ac:dyDescent="0.2">
      <c r="D51" s="38"/>
      <c r="E51" s="38"/>
      <c r="H51" s="135" t="str">
        <f>IF($F$2=Text!$A$1,Text!$A$61,Text!$B$61)</f>
        <v>systems &gt; 10 years</v>
      </c>
      <c r="I51" s="135"/>
      <c r="J51" s="136"/>
      <c r="K51" s="136"/>
      <c r="L51" s="100"/>
    </row>
    <row r="52" spans="4:12" ht="27.6" customHeight="1" x14ac:dyDescent="0.2">
      <c r="D52" s="135" t="str">
        <f>IF($F$2=Text!$A$1,Text!$A$39,Text!$B$39)</f>
        <v>Type of packaging</v>
      </c>
      <c r="E52" s="139"/>
      <c r="F52" s="101" t="str">
        <f>IF($F$2=Text!$A$1,Text!$A$40,Text!$B$40)</f>
        <v>Minimum number of usage cycles to be achieved</v>
      </c>
      <c r="G52" s="58"/>
      <c r="H52" s="121" t="str">
        <f>IF($F$2=Text!$A$1,Text!$A$62,Text!$B$62)</f>
        <v>The reusable system has been established on the market for &gt;10 years and can demonstrate relative growth of more than 20% in the number of packages used in the system in more than one year. In this case, the annual usage cycles of the last 10 years are calculated. At least 50% of the minimum usage cycles must be reached in the previous year of application. Furthermore, a steadily increasing trend in usage cycles must be evident in the years before and after the new packaging is placed on the market.</v>
      </c>
      <c r="I52" s="122"/>
      <c r="J52" s="122"/>
      <c r="K52" s="122"/>
      <c r="L52" s="123"/>
    </row>
    <row r="53" spans="4:12" ht="13.7" customHeight="1" x14ac:dyDescent="0.2">
      <c r="D53" s="133" t="str">
        <f>IF($F$2=Text!$A$1,Text!$A$42,Text!$B$42)</f>
        <v>1) Non-flexible reusable packaging for the transportation of goods</v>
      </c>
      <c r="E53" s="140"/>
      <c r="F53" s="102">
        <v>30</v>
      </c>
      <c r="H53" s="124"/>
      <c r="I53" s="118"/>
      <c r="J53" s="118"/>
      <c r="K53" s="118"/>
      <c r="L53" s="125"/>
    </row>
    <row r="54" spans="4:12" ht="13.7" customHeight="1" x14ac:dyDescent="0.2">
      <c r="D54" s="119" t="str">
        <f>IF($F$2=Text!$A$1,Text!$A$43,Text!$B$43)</f>
        <v>2) Intermediate Bulk Container (IBC) with plastic bubbles</v>
      </c>
      <c r="E54" s="120"/>
      <c r="F54" s="103">
        <v>30</v>
      </c>
      <c r="G54" s="58"/>
      <c r="H54" s="124"/>
      <c r="I54" s="118"/>
      <c r="J54" s="118"/>
      <c r="K54" s="118"/>
      <c r="L54" s="125"/>
    </row>
    <row r="55" spans="4:12" ht="13.7" customHeight="1" x14ac:dyDescent="0.2">
      <c r="D55" s="133" t="str">
        <f>IF($F$2=Text!$A$1,Text!$A$44,Text!$B$44)</f>
        <v>3) Reusable plastic bubble</v>
      </c>
      <c r="E55" s="140"/>
      <c r="F55" s="102">
        <v>5</v>
      </c>
      <c r="H55" s="124"/>
      <c r="I55" s="118"/>
      <c r="J55" s="118"/>
      <c r="K55" s="118"/>
      <c r="L55" s="125"/>
    </row>
    <row r="56" spans="4:12" ht="13.7" customHeight="1" x14ac:dyDescent="0.2">
      <c r="D56" s="119" t="str">
        <f>IF($F$2=Text!$A$1,Text!$A$45,Text!$B$45)</f>
        <v>4) Flexible reusable packaging for transporting bulk goods (“big bags”)</v>
      </c>
      <c r="E56" s="120"/>
      <c r="F56" s="103">
        <v>5</v>
      </c>
      <c r="G56" s="58"/>
      <c r="H56" s="126"/>
      <c r="I56" s="127"/>
      <c r="J56" s="127"/>
      <c r="K56" s="127"/>
      <c r="L56" s="128"/>
    </row>
    <row r="57" spans="4:12" ht="13.7" customHeight="1" x14ac:dyDescent="0.2">
      <c r="D57" s="133" t="str">
        <f>IF($F$2=Text!$A$1,Text!$A$46,Text!$B$46)</f>
        <v>5) Other reusable transport bags</v>
      </c>
      <c r="E57" s="140"/>
      <c r="F57" s="102">
        <v>30</v>
      </c>
      <c r="H57" s="137" t="str">
        <f>IF($F$2=Text!$A$1,Text!$A$63,Text!$B$63)</f>
        <v>systems 5 to 10 years</v>
      </c>
      <c r="I57" s="137"/>
      <c r="J57" s="138"/>
      <c r="K57" s="138"/>
      <c r="L57" s="100"/>
    </row>
    <row r="58" spans="4:12" ht="13.7" customHeight="1" x14ac:dyDescent="0.2">
      <c r="D58" s="119" t="str">
        <f>IF($F$2=Text!$A$1,Text!$A$47,Text!$B$47)</f>
        <v>6) Keep-warm packaging (insulated packaging) for food products</v>
      </c>
      <c r="E58" s="120"/>
      <c r="F58" s="103">
        <v>100</v>
      </c>
      <c r="G58" s="58"/>
      <c r="H58" s="121" t="str">
        <f>IF($F$2=Text!$A$1,Text!$A$64,Text!$B$64)</f>
        <v>The reusable system has been established on the market for between 5 and 10 years. In this case, the calculation can be done for the last 5 years. In this case, a number of usage cycles of at least 50% of the minimum number of usage cycles specified under 3.5.1 must be achieved for the previous year of application. A steadily increasing trend must also be evident.</v>
      </c>
      <c r="I58" s="122"/>
      <c r="J58" s="122"/>
      <c r="K58" s="122"/>
      <c r="L58" s="123"/>
    </row>
    <row r="59" spans="4:12" ht="13.7" customHeight="1" x14ac:dyDescent="0.2">
      <c r="D59" s="129" t="str">
        <f>IF($F$2=Text!$A$1,Text!$A$48,Text!$B$48)</f>
        <v>7) Reusable crates for food</v>
      </c>
      <c r="E59" s="130"/>
      <c r="F59" s="104">
        <v>40</v>
      </c>
      <c r="H59" s="124"/>
      <c r="I59" s="118"/>
      <c r="J59" s="118"/>
      <c r="K59" s="118"/>
      <c r="L59" s="125"/>
    </row>
    <row r="60" spans="4:12" ht="13.7" customHeight="1" x14ac:dyDescent="0.2">
      <c r="D60" s="121" t="str">
        <f>IF($F$2=Text!$A$1,Text!$A$49,Text!$B$49)</f>
        <v>8) Other reusable boxes and non-flexible packaging</v>
      </c>
      <c r="E60" s="123"/>
      <c r="F60" s="105"/>
      <c r="H60" s="124"/>
      <c r="I60" s="118"/>
      <c r="J60" s="118"/>
      <c r="K60" s="118"/>
      <c r="L60" s="125"/>
    </row>
    <row r="61" spans="4:12" ht="13.7" customHeight="1" x14ac:dyDescent="0.2">
      <c r="D61" s="124" t="str">
        <f>IF($F$2=Text!$A$1,Text!$A$52,Text!$B$52)</f>
        <v>8a) No further specification</v>
      </c>
      <c r="E61" s="141"/>
      <c r="F61" s="106">
        <v>20</v>
      </c>
      <c r="H61" s="126"/>
      <c r="I61" s="127"/>
      <c r="J61" s="127"/>
      <c r="K61" s="127"/>
      <c r="L61" s="128"/>
    </row>
    <row r="62" spans="4:12" ht="13.7" customHeight="1" x14ac:dyDescent="0.2">
      <c r="D62" s="124" t="str">
        <f>IF($F$2=Text!$A$1,Text!$A$53,Text!$B$53)</f>
        <v>8b) with a weight to internal volume ratio &lt;30 g/L</v>
      </c>
      <c r="E62" s="131"/>
      <c r="F62" s="106">
        <v>15</v>
      </c>
    </row>
    <row r="63" spans="4:12" ht="13.15" customHeight="1" x14ac:dyDescent="0.2">
      <c r="D63" s="126" t="str">
        <f>IF($F$2=Text!$A$1,Text!$A$54,Text!$B$54)</f>
        <v>8c) for online trade with at least 95% paper, cardboard, carton and rtio of weight to internal volume &lt;30 g/L</v>
      </c>
      <c r="E63" s="132"/>
      <c r="F63" s="107">
        <v>5</v>
      </c>
    </row>
    <row r="64" spans="4:12" ht="13.7" customHeight="1" x14ac:dyDescent="0.2">
      <c r="D64" s="133" t="str">
        <f>IF($F$2=Text!$A$1,Text!$A$50,Text!$B$50)</f>
        <v>9) Other reusable bags and other flexible reusable packaging</v>
      </c>
      <c r="E64" s="134"/>
      <c r="F64" s="108">
        <v>12</v>
      </c>
    </row>
    <row r="65" spans="4:6" ht="13.7" customHeight="1" x14ac:dyDescent="0.2">
      <c r="D65" s="119" t="str">
        <f>IF($F$2=Text!$A$1,Text!$A$51,Text!$B$51)</f>
        <v>10) Outer packaging</v>
      </c>
      <c r="E65" s="120"/>
      <c r="F65" s="103">
        <v>20</v>
      </c>
    </row>
    <row r="66" spans="4:6" ht="13.7" customHeight="1" x14ac:dyDescent="0.2">
      <c r="D66" s="118"/>
      <c r="E66" s="118"/>
      <c r="F66" s="109"/>
    </row>
  </sheetData>
  <sheetProtection algorithmName="SHA-512" hashValue="BL9FvHrMRResvwyj8aB/05zJD6584vm1UF8epytn0DoXnWfgqZPOZ7UHQh9ZU78N2uQLQ/ibq/dgq5zKbfphow==" saltValue="iu0s4U5yYfsmGlIG/UOn3Q==" spinCount="100000" sheet="1" selectLockedCells="1"/>
  <protectedRanges>
    <protectedRange algorithmName="SHA-512" hashValue="2vRzLjoqjZkOdMCuOaiAv32D+YAONs8laCiZ7aOD+i5YBKsZ3AqCGBgOCRcrU6XJ4lr6mdjKMQ3Qsozdv76VEw==" saltValue="jGu0ZK0D98kOvuc+McOryg==" spinCount="100000" sqref="E15:E18 E22:E24 E28 G15 H39:H48 G38:G48 G17:G18 H33:H34 D39:E39 E40:E41 D41 E37:E38 D42:E58 E34:E35 F49:I58 I38:I48 L48 G20 G22:G26 D61:D62 D64" name="Formular"/>
  </protectedRanges>
  <mergeCells count="31">
    <mergeCell ref="G20:I20"/>
    <mergeCell ref="I23:L28"/>
    <mergeCell ref="D34:D35"/>
    <mergeCell ref="D43:D44"/>
    <mergeCell ref="E43:E44"/>
    <mergeCell ref="G33:G34"/>
    <mergeCell ref="D37:D38"/>
    <mergeCell ref="D40:D41"/>
    <mergeCell ref="E37:E38"/>
    <mergeCell ref="E40:E41"/>
    <mergeCell ref="D52:E52"/>
    <mergeCell ref="D53:E53"/>
    <mergeCell ref="D54:E54"/>
    <mergeCell ref="D55:E55"/>
    <mergeCell ref="D61:E61"/>
    <mergeCell ref="D60:E60"/>
    <mergeCell ref="D58:E58"/>
    <mergeCell ref="D57:E57"/>
    <mergeCell ref="D56:E56"/>
    <mergeCell ref="H51:I51"/>
    <mergeCell ref="J51:K51"/>
    <mergeCell ref="H57:I57"/>
    <mergeCell ref="J57:K57"/>
    <mergeCell ref="H52:L56"/>
    <mergeCell ref="D66:E66"/>
    <mergeCell ref="D65:E65"/>
    <mergeCell ref="H58:L61"/>
    <mergeCell ref="D59:E59"/>
    <mergeCell ref="D62:E62"/>
    <mergeCell ref="D63:E63"/>
    <mergeCell ref="D64:E64"/>
  </mergeCells>
  <phoneticPr fontId="1" type="noConversion"/>
  <dataValidations count="1">
    <dataValidation type="list" allowBlank="1" showInputMessage="1" showErrorMessage="1" sqref="F2" xr:uid="{00000000-0002-0000-0000-000000000000}">
      <formula1>"Deutsch,English"</formula1>
    </dataValidation>
  </dataValidations>
  <pageMargins left="0.78740157480314965" right="0.78740157480314965" top="0.98425196850393704" bottom="0.98425196850393704" header="0.51181102362204722" footer="0.51181102362204722"/>
  <pageSetup paperSize="9" scale="32" orientation="portrait" r:id="rId1"/>
  <headerFooter alignWithMargins="0"/>
  <ignoredErrors>
    <ignoredError sqref="D43 D50 D54:E59 D60" unlockedFormula="1"/>
  </ignoredErrors>
  <drawing r:id="rId2"/>
  <legacyDrawing r:id="rId3"/>
  <controls>
    <mc:AlternateContent xmlns:mc="http://schemas.openxmlformats.org/markup-compatibility/2006">
      <mc:Choice Requires="x14">
        <control shapeId="12314" r:id="rId4" name="CheckBox26">
          <controlPr autoLine="0" autoPict="0" r:id="rId5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314" r:id="rId4" name="CheckBox26"/>
      </mc:Fallback>
    </mc:AlternateContent>
    <mc:AlternateContent xmlns:mc="http://schemas.openxmlformats.org/markup-compatibility/2006">
      <mc:Choice Requires="x14">
        <control shapeId="12310" r:id="rId6" name="CheckBox22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10" r:id="rId6" name="CheckBox22"/>
      </mc:Fallback>
    </mc:AlternateContent>
    <mc:AlternateContent xmlns:mc="http://schemas.openxmlformats.org/markup-compatibility/2006">
      <mc:Choice Requires="x14">
        <control shapeId="12309" r:id="rId7" name="CheckBox21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9" r:id="rId7" name="CheckBox21"/>
      </mc:Fallback>
    </mc:AlternateContent>
    <mc:AlternateContent xmlns:mc="http://schemas.openxmlformats.org/markup-compatibility/2006">
      <mc:Choice Requires="x14">
        <control shapeId="12308" r:id="rId8" name="CheckBox20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8" r:id="rId8" name="CheckBox20"/>
      </mc:Fallback>
    </mc:AlternateContent>
    <mc:AlternateContent xmlns:mc="http://schemas.openxmlformats.org/markup-compatibility/2006">
      <mc:Choice Requires="x14">
        <control shapeId="12307" r:id="rId9" name="CheckBox19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7" r:id="rId9" name="CheckBox19"/>
      </mc:Fallback>
    </mc:AlternateContent>
    <mc:AlternateContent xmlns:mc="http://schemas.openxmlformats.org/markup-compatibility/2006">
      <mc:Choice Requires="x14">
        <control shapeId="12306" r:id="rId10" name="CheckBox2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6" r:id="rId10" name="CheckBox2"/>
      </mc:Fallback>
    </mc:AlternateContent>
    <mc:AlternateContent xmlns:mc="http://schemas.openxmlformats.org/markup-compatibility/2006">
      <mc:Choice Requires="x14">
        <control shapeId="12297" r:id="rId11" name="CheckBox10">
          <controlPr autoLine="0" autoPict="0" r:id="rId5">
            <anchor moveWithCells="1" sizeWithCells="1">
              <from>
                <xdr:col>11</xdr:col>
                <xdr:colOff>38100</xdr:colOff>
                <xdr:row>29</xdr:row>
                <xdr:rowOff>0</xdr:rowOff>
              </from>
              <to>
                <xdr:col>11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297" r:id="rId11" name="CheckBox10"/>
      </mc:Fallback>
    </mc:AlternateContent>
    <mc:AlternateContent xmlns:mc="http://schemas.openxmlformats.org/markup-compatibility/2006">
      <mc:Choice Requires="x14">
        <control shapeId="12296" r:id="rId12" name="CheckBox9">
          <controlPr autoLine="0" autoPict="0" r:id="rId5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296" r:id="rId12" name="CheckBox9"/>
      </mc:Fallback>
    </mc:AlternateContent>
    <mc:AlternateContent xmlns:mc="http://schemas.openxmlformats.org/markup-compatibility/2006">
      <mc:Choice Requires="x14">
        <control shapeId="12295" r:id="rId13" name="CheckBox8">
          <controlPr autoLine="0" autoPict="0" r:id="rId5">
            <anchor moveWithCells="1" sizeWithCells="1">
              <from>
                <xdr:col>9</xdr:col>
                <xdr:colOff>38100</xdr:colOff>
                <xdr:row>19</xdr:row>
                <xdr:rowOff>0</xdr:rowOff>
              </from>
              <to>
                <xdr:col>9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5" r:id="rId13" name="CheckBox8"/>
      </mc:Fallback>
    </mc:AlternateContent>
    <mc:AlternateContent xmlns:mc="http://schemas.openxmlformats.org/markup-compatibility/2006">
      <mc:Choice Requires="x14">
        <control shapeId="12294" r:id="rId14" name="CheckBox7">
          <controlPr autoLine="0" autoPict="0" r:id="rId5">
            <anchor moveWithCells="1" sizeWithCells="1">
              <from>
                <xdr:col>8</xdr:col>
                <xdr:colOff>38100</xdr:colOff>
                <xdr:row>19</xdr:row>
                <xdr:rowOff>0</xdr:rowOff>
              </from>
              <to>
                <xdr:col>8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4" r:id="rId14" name="CheckBox7"/>
      </mc:Fallback>
    </mc:AlternateContent>
    <mc:AlternateContent xmlns:mc="http://schemas.openxmlformats.org/markup-compatibility/2006">
      <mc:Choice Requires="x14">
        <control shapeId="12293" r:id="rId15" name="CheckBox6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3" r:id="rId15" name="CheckBox6"/>
      </mc:Fallback>
    </mc:AlternateContent>
    <mc:AlternateContent xmlns:mc="http://schemas.openxmlformats.org/markup-compatibility/2006">
      <mc:Choice Requires="x14">
        <control shapeId="12292" r:id="rId16" name="CheckBox5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2" r:id="rId16" name="CheckBox5"/>
      </mc:Fallback>
    </mc:AlternateContent>
    <mc:AlternateContent xmlns:mc="http://schemas.openxmlformats.org/markup-compatibility/2006">
      <mc:Choice Requires="x14">
        <control shapeId="12291" r:id="rId17" name="CheckBox4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1" r:id="rId17" name="CheckBox4"/>
      </mc:Fallback>
    </mc:AlternateContent>
    <mc:AlternateContent xmlns:mc="http://schemas.openxmlformats.org/markup-compatibility/2006">
      <mc:Choice Requires="x14">
        <control shapeId="12290" r:id="rId18" name="CheckBox3">
          <controlPr autoLine="0" autoPict="0" r:id="rId19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0" r:id="rId18" name="CheckBox3"/>
      </mc:Fallback>
    </mc:AlternateContent>
    <mc:AlternateContent xmlns:mc="http://schemas.openxmlformats.org/markup-compatibility/2006">
      <mc:Choice Requires="x14">
        <control shapeId="12289" r:id="rId20" name="CheckBox1">
          <controlPr autoLine="0" autoPict="0" r:id="rId19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89" r:id="rId20" name="CheckBox1"/>
      </mc:Fallback>
    </mc:AlternateContent>
  </control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7B1D9C-5F96-4A8F-8984-0BF13AC68EA0}">
          <x14:formula1>
            <xm:f>Drop!$A$2:$A$3</xm:f>
          </x14:formula1>
          <xm:sqref>G24</xm:sqref>
        </x14:dataValidation>
        <x14:dataValidation type="list" allowBlank="1" showInputMessage="1" showErrorMessage="1" xr:uid="{CB748705-45AC-4F51-8418-19D781FDF034}">
          <x14:formula1>
            <xm:f>Drop!$A$5:$A$14</xm:f>
          </x14:formula1>
          <xm:sqref>G18 G20</xm:sqref>
        </x14:dataValidation>
        <x14:dataValidation type="list" allowBlank="1" showInputMessage="1" showErrorMessage="1" xr:uid="{87F221A5-5FD2-4855-87D9-331F6D42E991}">
          <x14:formula1>
            <xm:f>Drop!$A$17:$A$19</xm:f>
          </x14:formula1>
          <xm:sqref>G17</xm:sqref>
        </x14:dataValidation>
        <x14:dataValidation type="list" allowBlank="1" showInputMessage="1" showErrorMessage="1" xr:uid="{E6CC2E17-2B9B-4169-AAEE-D222E54E5183}">
          <x14:formula1>
            <xm:f>Drop!$A$21:$A$22</xm:f>
          </x14:formula1>
          <xm:sqref>E35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76"/>
  <sheetViews>
    <sheetView zoomScaleNormal="100" workbookViewId="0">
      <pane ySplit="1" topLeftCell="A41" activePane="bottomLeft" state="frozen"/>
      <selection activeCell="J53" sqref="J53"/>
      <selection pane="bottomLeft" activeCell="B73" sqref="B73"/>
    </sheetView>
  </sheetViews>
  <sheetFormatPr baseColWidth="10" defaultColWidth="11.42578125" defaultRowHeight="12.75" x14ac:dyDescent="0.2"/>
  <cols>
    <col min="1" max="1" width="126.42578125" style="5" bestFit="1" customWidth="1"/>
    <col min="2" max="2" width="101.140625" style="5" customWidth="1"/>
    <col min="3" max="16384" width="11.42578125" style="1"/>
  </cols>
  <sheetData>
    <row r="1" spans="1:2" x14ac:dyDescent="0.2">
      <c r="A1" s="3" t="s">
        <v>1</v>
      </c>
      <c r="B1" s="3" t="s">
        <v>3</v>
      </c>
    </row>
    <row r="2" spans="1:2" x14ac:dyDescent="0.2">
      <c r="A2" s="4" t="s">
        <v>35</v>
      </c>
      <c r="B2" s="4" t="s">
        <v>36</v>
      </c>
    </row>
    <row r="3" spans="1:2" x14ac:dyDescent="0.2">
      <c r="A3" s="4" t="s">
        <v>30</v>
      </c>
      <c r="B3" s="4" t="s">
        <v>31</v>
      </c>
    </row>
    <row r="4" spans="1:2" x14ac:dyDescent="0.2">
      <c r="A4" s="4" t="s">
        <v>4</v>
      </c>
      <c r="B4" s="4" t="s">
        <v>14</v>
      </c>
    </row>
    <row r="5" spans="1:2" x14ac:dyDescent="0.2">
      <c r="A5" s="4" t="s">
        <v>94</v>
      </c>
      <c r="B5" s="4" t="s">
        <v>32</v>
      </c>
    </row>
    <row r="6" spans="1:2" x14ac:dyDescent="0.2">
      <c r="A6" s="5" t="s">
        <v>5</v>
      </c>
      <c r="B6" s="5" t="s">
        <v>15</v>
      </c>
    </row>
    <row r="7" spans="1:2" x14ac:dyDescent="0.2">
      <c r="A7" s="5" t="s">
        <v>6</v>
      </c>
      <c r="B7" s="5" t="s">
        <v>16</v>
      </c>
    </row>
    <row r="8" spans="1:2" x14ac:dyDescent="0.2">
      <c r="A8" s="6" t="s">
        <v>7</v>
      </c>
      <c r="B8" s="6" t="s">
        <v>17</v>
      </c>
    </row>
    <row r="9" spans="1:2" s="2" customFormat="1" x14ac:dyDescent="0.2">
      <c r="A9" s="6" t="s">
        <v>8</v>
      </c>
      <c r="B9" s="6" t="s">
        <v>18</v>
      </c>
    </row>
    <row r="10" spans="1:2" s="2" customFormat="1" x14ac:dyDescent="0.2">
      <c r="A10" s="6" t="s">
        <v>9</v>
      </c>
      <c r="B10" s="6" t="s">
        <v>9</v>
      </c>
    </row>
    <row r="11" spans="1:2" s="2" customFormat="1" x14ac:dyDescent="0.2">
      <c r="A11" s="6" t="s">
        <v>10</v>
      </c>
      <c r="B11" s="6" t="s">
        <v>19</v>
      </c>
    </row>
    <row r="12" spans="1:2" s="2" customFormat="1" x14ac:dyDescent="0.2">
      <c r="A12" s="6" t="s">
        <v>11</v>
      </c>
      <c r="B12" s="6" t="s">
        <v>20</v>
      </c>
    </row>
    <row r="13" spans="1:2" s="2" customFormat="1" x14ac:dyDescent="0.2">
      <c r="A13" s="6" t="s">
        <v>12</v>
      </c>
      <c r="B13" s="6" t="s">
        <v>21</v>
      </c>
    </row>
    <row r="14" spans="1:2" s="2" customFormat="1" x14ac:dyDescent="0.2">
      <c r="A14" s="6" t="s">
        <v>33</v>
      </c>
      <c r="B14" s="6" t="s">
        <v>22</v>
      </c>
    </row>
    <row r="15" spans="1:2" x14ac:dyDescent="0.2">
      <c r="A15" s="5" t="s">
        <v>34</v>
      </c>
      <c r="B15" s="5" t="s">
        <v>23</v>
      </c>
    </row>
    <row r="16" spans="1:2" x14ac:dyDescent="0.2">
      <c r="A16" s="5" t="s">
        <v>13</v>
      </c>
      <c r="B16" s="5" t="s">
        <v>24</v>
      </c>
    </row>
    <row r="17" spans="1:2" x14ac:dyDescent="0.2">
      <c r="A17" s="5" t="s">
        <v>37</v>
      </c>
      <c r="B17" s="5" t="s">
        <v>69</v>
      </c>
    </row>
    <row r="18" spans="1:2" x14ac:dyDescent="0.2">
      <c r="A18" s="5" t="s">
        <v>49</v>
      </c>
      <c r="B18" s="5" t="s">
        <v>70</v>
      </c>
    </row>
    <row r="19" spans="1:2" x14ac:dyDescent="0.2">
      <c r="A19" s="5" t="s">
        <v>50</v>
      </c>
      <c r="B19" s="5" t="s">
        <v>71</v>
      </c>
    </row>
    <row r="20" spans="1:2" x14ac:dyDescent="0.2">
      <c r="A20" s="5" t="s">
        <v>99</v>
      </c>
      <c r="B20" s="5" t="s">
        <v>72</v>
      </c>
    </row>
    <row r="21" spans="1:2" x14ac:dyDescent="0.2">
      <c r="A21" s="5" t="s">
        <v>38</v>
      </c>
      <c r="B21" s="5" t="s">
        <v>73</v>
      </c>
    </row>
    <row r="22" spans="1:2" x14ac:dyDescent="0.2">
      <c r="A22" s="5" t="s">
        <v>51</v>
      </c>
      <c r="B22" s="5" t="s">
        <v>74</v>
      </c>
    </row>
    <row r="23" spans="1:2" x14ac:dyDescent="0.2">
      <c r="A23" s="5" t="s">
        <v>101</v>
      </c>
      <c r="B23" s="5" t="s">
        <v>113</v>
      </c>
    </row>
    <row r="26" spans="1:2" x14ac:dyDescent="0.2">
      <c r="A26" s="5" t="s">
        <v>57</v>
      </c>
      <c r="B26" s="5" t="s">
        <v>75</v>
      </c>
    </row>
    <row r="27" spans="1:2" x14ac:dyDescent="0.2">
      <c r="A27" s="5" t="s">
        <v>56</v>
      </c>
      <c r="B27" s="5" t="s">
        <v>76</v>
      </c>
    </row>
    <row r="28" spans="1:2" x14ac:dyDescent="0.2">
      <c r="A28" s="5" t="s">
        <v>104</v>
      </c>
      <c r="B28" s="5" t="s">
        <v>77</v>
      </c>
    </row>
    <row r="29" spans="1:2" x14ac:dyDescent="0.2">
      <c r="A29" s="5" t="s">
        <v>54</v>
      </c>
      <c r="B29" s="5" t="s">
        <v>78</v>
      </c>
    </row>
    <row r="30" spans="1:2" x14ac:dyDescent="0.2">
      <c r="A30" s="5" t="s">
        <v>55</v>
      </c>
      <c r="B30" s="5" t="s">
        <v>79</v>
      </c>
    </row>
    <row r="31" spans="1:2" x14ac:dyDescent="0.2">
      <c r="A31" s="5" t="s">
        <v>66</v>
      </c>
      <c r="B31" s="5" t="s">
        <v>80</v>
      </c>
    </row>
    <row r="32" spans="1:2" x14ac:dyDescent="0.2">
      <c r="A32" s="5" t="s">
        <v>89</v>
      </c>
      <c r="B32" s="5" t="s">
        <v>81</v>
      </c>
    </row>
    <row r="33" spans="1:2" x14ac:dyDescent="0.2">
      <c r="A33" s="5" t="s">
        <v>58</v>
      </c>
      <c r="B33" s="5" t="s">
        <v>82</v>
      </c>
    </row>
    <row r="34" spans="1:2" x14ac:dyDescent="0.2">
      <c r="A34" s="5" t="s">
        <v>60</v>
      </c>
      <c r="B34" s="5" t="s">
        <v>83</v>
      </c>
    </row>
    <row r="35" spans="1:2" x14ac:dyDescent="0.2">
      <c r="A35" s="5" t="s">
        <v>59</v>
      </c>
      <c r="B35" s="5" t="s">
        <v>84</v>
      </c>
    </row>
    <row r="36" spans="1:2" x14ac:dyDescent="0.2">
      <c r="A36" s="5" t="s">
        <v>90</v>
      </c>
      <c r="B36" s="5" t="s">
        <v>85</v>
      </c>
    </row>
    <row r="38" spans="1:2" x14ac:dyDescent="0.2">
      <c r="A38" s="5" t="s">
        <v>64</v>
      </c>
      <c r="B38" s="5" t="s">
        <v>86</v>
      </c>
    </row>
    <row r="39" spans="1:2" x14ac:dyDescent="0.2">
      <c r="A39" s="5" t="s">
        <v>65</v>
      </c>
      <c r="B39" s="5" t="s">
        <v>87</v>
      </c>
    </row>
    <row r="40" spans="1:2" x14ac:dyDescent="0.2">
      <c r="A40" s="5" t="s">
        <v>68</v>
      </c>
      <c r="B40" s="5" t="s">
        <v>88</v>
      </c>
    </row>
    <row r="42" spans="1:2" x14ac:dyDescent="0.2">
      <c r="A42" s="34" t="s">
        <v>39</v>
      </c>
      <c r="B42" s="5" t="s">
        <v>114</v>
      </c>
    </row>
    <row r="43" spans="1:2" x14ac:dyDescent="0.2">
      <c r="A43" s="34" t="s">
        <v>40</v>
      </c>
      <c r="B43" s="5" t="s">
        <v>115</v>
      </c>
    </row>
    <row r="44" spans="1:2" x14ac:dyDescent="0.2">
      <c r="A44" s="34" t="s">
        <v>41</v>
      </c>
      <c r="B44" s="5" t="s">
        <v>116</v>
      </c>
    </row>
    <row r="45" spans="1:2" x14ac:dyDescent="0.2">
      <c r="A45" s="34" t="s">
        <v>42</v>
      </c>
      <c r="B45" s="5" t="s">
        <v>117</v>
      </c>
    </row>
    <row r="46" spans="1:2" x14ac:dyDescent="0.2">
      <c r="A46" s="34" t="s">
        <v>43</v>
      </c>
      <c r="B46" s="5" t="s">
        <v>118</v>
      </c>
    </row>
    <row r="47" spans="1:2" x14ac:dyDescent="0.2">
      <c r="A47" s="34" t="s">
        <v>44</v>
      </c>
      <c r="B47" s="5" t="s">
        <v>119</v>
      </c>
    </row>
    <row r="48" spans="1:2" x14ac:dyDescent="0.2">
      <c r="A48" s="34" t="s">
        <v>45</v>
      </c>
      <c r="B48" s="5" t="s">
        <v>120</v>
      </c>
    </row>
    <row r="49" spans="1:2" x14ac:dyDescent="0.2">
      <c r="A49" s="34" t="s">
        <v>46</v>
      </c>
      <c r="B49" s="5" t="s">
        <v>121</v>
      </c>
    </row>
    <row r="50" spans="1:2" x14ac:dyDescent="0.2">
      <c r="A50" s="34" t="s">
        <v>48</v>
      </c>
      <c r="B50" s="5" t="s">
        <v>122</v>
      </c>
    </row>
    <row r="51" spans="1:2" x14ac:dyDescent="0.2">
      <c r="A51" s="35" t="s">
        <v>47</v>
      </c>
      <c r="B51" s="5" t="s">
        <v>123</v>
      </c>
    </row>
    <row r="52" spans="1:2" x14ac:dyDescent="0.2">
      <c r="A52" s="34" t="s">
        <v>106</v>
      </c>
      <c r="B52" s="5" t="s">
        <v>124</v>
      </c>
    </row>
    <row r="53" spans="1:2" x14ac:dyDescent="0.2">
      <c r="A53" s="34" t="s">
        <v>125</v>
      </c>
      <c r="B53" s="5" t="s">
        <v>126</v>
      </c>
    </row>
    <row r="54" spans="1:2" x14ac:dyDescent="0.2">
      <c r="A54" s="5" t="s">
        <v>107</v>
      </c>
      <c r="B54" s="5" t="s">
        <v>127</v>
      </c>
    </row>
    <row r="55" spans="1:2" x14ac:dyDescent="0.2">
      <c r="A55" s="5" t="s">
        <v>128</v>
      </c>
      <c r="B55" s="5" t="s">
        <v>129</v>
      </c>
    </row>
    <row r="56" spans="1:2" x14ac:dyDescent="0.2">
      <c r="A56" s="5" t="s">
        <v>67</v>
      </c>
      <c r="B56" s="5" t="s">
        <v>130</v>
      </c>
    </row>
    <row r="57" spans="1:2" x14ac:dyDescent="0.2">
      <c r="A57" s="5" t="s">
        <v>132</v>
      </c>
      <c r="B57" s="5" t="s">
        <v>131</v>
      </c>
    </row>
    <row r="59" spans="1:2" x14ac:dyDescent="0.2">
      <c r="A59" s="5" t="s">
        <v>103</v>
      </c>
      <c r="B59" s="5" t="s">
        <v>133</v>
      </c>
    </row>
    <row r="60" spans="1:2" x14ac:dyDescent="0.2">
      <c r="A60" s="5" t="s">
        <v>97</v>
      </c>
      <c r="B60" s="5" t="s">
        <v>134</v>
      </c>
    </row>
    <row r="61" spans="1:2" x14ac:dyDescent="0.2">
      <c r="A61" s="5" t="s">
        <v>91</v>
      </c>
      <c r="B61" s="5" t="s">
        <v>135</v>
      </c>
    </row>
    <row r="62" spans="1:2" ht="76.5" x14ac:dyDescent="0.2">
      <c r="A62" s="32" t="s">
        <v>98</v>
      </c>
      <c r="B62" s="4" t="s">
        <v>136</v>
      </c>
    </row>
    <row r="63" spans="1:2" x14ac:dyDescent="0.2">
      <c r="A63" s="33" t="s">
        <v>92</v>
      </c>
      <c r="B63" s="4" t="s">
        <v>137</v>
      </c>
    </row>
    <row r="64" spans="1:2" ht="51" x14ac:dyDescent="0.2">
      <c r="A64" s="32" t="s">
        <v>102</v>
      </c>
      <c r="B64" s="4" t="s">
        <v>138</v>
      </c>
    </row>
    <row r="65" spans="1:2" x14ac:dyDescent="0.2">
      <c r="A65" s="33"/>
      <c r="B65" s="4"/>
    </row>
    <row r="66" spans="1:2" ht="25.5" x14ac:dyDescent="0.2">
      <c r="A66" s="33" t="s">
        <v>105</v>
      </c>
      <c r="B66" s="4" t="s">
        <v>139</v>
      </c>
    </row>
    <row r="67" spans="1:2" x14ac:dyDescent="0.2">
      <c r="A67" s="32" t="s">
        <v>100</v>
      </c>
      <c r="B67" s="4" t="s">
        <v>140</v>
      </c>
    </row>
    <row r="68" spans="1:2" x14ac:dyDescent="0.2">
      <c r="A68" s="33" t="s">
        <v>108</v>
      </c>
      <c r="B68" s="4" t="s">
        <v>110</v>
      </c>
    </row>
    <row r="69" spans="1:2" x14ac:dyDescent="0.2">
      <c r="A69" s="32" t="s">
        <v>109</v>
      </c>
      <c r="B69" s="4" t="s">
        <v>111</v>
      </c>
    </row>
    <row r="70" spans="1:2" x14ac:dyDescent="0.2">
      <c r="A70" s="33"/>
      <c r="B70" s="4"/>
    </row>
    <row r="71" spans="1:2" x14ac:dyDescent="0.2">
      <c r="A71" s="32" t="s">
        <v>112</v>
      </c>
      <c r="B71" s="4" t="s">
        <v>141</v>
      </c>
    </row>
    <row r="72" spans="1:2" x14ac:dyDescent="0.2">
      <c r="B72" s="4"/>
    </row>
    <row r="73" spans="1:2" x14ac:dyDescent="0.2">
      <c r="B73" s="4"/>
    </row>
    <row r="74" spans="1:2" x14ac:dyDescent="0.2">
      <c r="B74" s="4"/>
    </row>
    <row r="75" spans="1:2" x14ac:dyDescent="0.2">
      <c r="B75" s="4"/>
    </row>
    <row r="76" spans="1:2" x14ac:dyDescent="0.2">
      <c r="B76" s="4"/>
    </row>
  </sheetData>
  <sheetProtection algorithmName="SHA-512" hashValue="92d36AbK+0/5Ohei1ky2RfX9W7G75LFYolMvXJnENw9UBf8zTwZWTrF4Itp/HH9gcC08NWdeqqIM8e+9oae30Q==" saltValue="ma4G7UA8JlynnXA6gzuvRA==" spinCount="100000" sheet="1" selectLockedCells="1"/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A22"/>
  <sheetViews>
    <sheetView workbookViewId="0">
      <selection activeCell="A19" sqref="A19"/>
    </sheetView>
  </sheetViews>
  <sheetFormatPr baseColWidth="10" defaultColWidth="11.42578125" defaultRowHeight="12.75" x14ac:dyDescent="0.2"/>
  <cols>
    <col min="1" max="1" width="67.28515625" style="13" bestFit="1" customWidth="1"/>
    <col min="2" max="2" width="11.42578125" style="13" customWidth="1"/>
    <col min="3" max="16384" width="11.42578125" style="13"/>
  </cols>
  <sheetData>
    <row r="2" spans="1:1" x14ac:dyDescent="0.2">
      <c r="A2" s="13" t="str">
        <f>IF(Information!$F$2=Text!$A$1,Text!$A$68,Text!$B$68)</f>
        <v>Yes</v>
      </c>
    </row>
    <row r="3" spans="1:1" x14ac:dyDescent="0.2">
      <c r="A3" s="13" t="str">
        <f>IF(Information!$F$2=Text!$A$1,Text!$A$69,Text!$B$69)</f>
        <v>No</v>
      </c>
    </row>
    <row r="5" spans="1:1" x14ac:dyDescent="0.2">
      <c r="A5" t="str">
        <f>IF(Information!$F$2=Text!$A$1,Text!$A$42,Text!$B$42)</f>
        <v>1) Non-flexible reusable packaging for the transportation of goods</v>
      </c>
    </row>
    <row r="6" spans="1:1" x14ac:dyDescent="0.2">
      <c r="A6" t="str">
        <f>IF(Information!$F$2=Text!$A$1,Text!$A$43,Text!$B$43)</f>
        <v>2) Intermediate Bulk Container (IBC) with plastic bubbles</v>
      </c>
    </row>
    <row r="7" spans="1:1" x14ac:dyDescent="0.2">
      <c r="A7" t="str">
        <f>IF(Information!$F$2=Text!$A$1,Text!$A$44,Text!$B$44)</f>
        <v>3) Reusable plastic bubble</v>
      </c>
    </row>
    <row r="8" spans="1:1" x14ac:dyDescent="0.2">
      <c r="A8" t="str">
        <f>IF(Information!$F$2=Text!$A$1,Text!$A$45,Text!$B$45)</f>
        <v>4) Flexible reusable packaging for transporting bulk goods (“big bags”)</v>
      </c>
    </row>
    <row r="9" spans="1:1" x14ac:dyDescent="0.2">
      <c r="A9" t="str">
        <f>IF(Information!$F$2=Text!$A$1,Text!$A$46,Text!$B$46)</f>
        <v>5) Other reusable transport bags</v>
      </c>
    </row>
    <row r="10" spans="1:1" x14ac:dyDescent="0.2">
      <c r="A10" t="s">
        <v>44</v>
      </c>
    </row>
    <row r="11" spans="1:1" x14ac:dyDescent="0.2">
      <c r="A11" t="str">
        <f>IF(Information!$F$2=Text!$A$1,Text!$A$48,Text!$B$48)</f>
        <v>7) Reusable crates for food</v>
      </c>
    </row>
    <row r="12" spans="1:1" x14ac:dyDescent="0.2">
      <c r="A12" t="str">
        <f>IF(Information!$F$2=Text!$A$1,Text!$A$49,Text!$B$49)</f>
        <v>8) Other reusable boxes and non-flexible packaging</v>
      </c>
    </row>
    <row r="13" spans="1:1" x14ac:dyDescent="0.2">
      <c r="A13" t="str">
        <f>IF(Information!$F$2=Text!$A$1,Text!$A$50,Text!$B$50)</f>
        <v>9) Other reusable bags and other flexible reusable packaging</v>
      </c>
    </row>
    <row r="14" spans="1:1" x14ac:dyDescent="0.2">
      <c r="A14" t="str">
        <f>IF(Information!$F$2=Text!$A$1,Text!$A$51,Text!$B$51)</f>
        <v>10) Outer packaging</v>
      </c>
    </row>
    <row r="17" spans="1:1" x14ac:dyDescent="0.2">
      <c r="A17" s="31" t="s">
        <v>63</v>
      </c>
    </row>
    <row r="18" spans="1:1" x14ac:dyDescent="0.2">
      <c r="A18" t="s">
        <v>52</v>
      </c>
    </row>
    <row r="19" spans="1:1" x14ac:dyDescent="0.2">
      <c r="A19" t="s">
        <v>53</v>
      </c>
    </row>
    <row r="21" spans="1:1" x14ac:dyDescent="0.2">
      <c r="A21" s="13" t="s">
        <v>61</v>
      </c>
    </row>
    <row r="22" spans="1:1" x14ac:dyDescent="0.2">
      <c r="A22" s="13" t="s">
        <v>62</v>
      </c>
    </row>
  </sheetData>
  <sheetProtection algorithmName="SHA-512" hashValue="hmG0vLWuK5v2zTYzcdqlKO8+KNwRa0DasHDKjtFGQkaOi4VcD3H8wf/CohT99gcFbRVIM4v8xomEqZytwuh2eg==" saltValue="galKQSX//gXlqSsEEWY9GQ==" spinCount="100000" sheet="1" selectLockedCells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8F4FB-F90F-4ADB-A83A-B5497721B25A}">
  <dimension ref="A1:C21"/>
  <sheetViews>
    <sheetView workbookViewId="0">
      <selection activeCell="C15" sqref="C15"/>
    </sheetView>
  </sheetViews>
  <sheetFormatPr baseColWidth="10" defaultRowHeight="12.75" x14ac:dyDescent="0.2"/>
  <cols>
    <col min="1" max="1" width="11.140625" customWidth="1"/>
    <col min="2" max="2" width="12.5703125" customWidth="1"/>
    <col min="3" max="3" width="54.42578125" customWidth="1"/>
  </cols>
  <sheetData>
    <row r="1" spans="1:3" ht="13.5" thickBot="1" x14ac:dyDescent="0.25">
      <c r="A1" s="16" t="s">
        <v>26</v>
      </c>
      <c r="B1" s="17" t="s">
        <v>27</v>
      </c>
      <c r="C1" s="18" t="s">
        <v>28</v>
      </c>
    </row>
    <row r="2" spans="1:3" x14ac:dyDescent="0.2">
      <c r="A2" s="19" t="s">
        <v>25</v>
      </c>
      <c r="B2" s="20">
        <v>45803</v>
      </c>
      <c r="C2" s="21" t="s">
        <v>29</v>
      </c>
    </row>
    <row r="3" spans="1:3" x14ac:dyDescent="0.2">
      <c r="A3" s="22"/>
      <c r="B3" s="23"/>
      <c r="C3" s="24"/>
    </row>
    <row r="4" spans="1:3" x14ac:dyDescent="0.2">
      <c r="A4" s="22"/>
      <c r="B4" s="23"/>
      <c r="C4" s="24"/>
    </row>
    <row r="5" spans="1:3" x14ac:dyDescent="0.2">
      <c r="A5" s="28"/>
      <c r="B5" s="29"/>
      <c r="C5" s="30"/>
    </row>
    <row r="6" spans="1:3" x14ac:dyDescent="0.2">
      <c r="A6" s="22"/>
      <c r="B6" s="23"/>
      <c r="C6" s="24"/>
    </row>
    <row r="7" spans="1:3" x14ac:dyDescent="0.2">
      <c r="A7" s="22"/>
      <c r="B7" s="23"/>
      <c r="C7" s="24"/>
    </row>
    <row r="8" spans="1:3" x14ac:dyDescent="0.2">
      <c r="A8" s="22"/>
      <c r="B8" s="23"/>
      <c r="C8" s="24"/>
    </row>
    <row r="9" spans="1:3" x14ac:dyDescent="0.2">
      <c r="A9" s="22"/>
      <c r="B9" s="23"/>
      <c r="C9" s="24"/>
    </row>
    <row r="10" spans="1:3" x14ac:dyDescent="0.2">
      <c r="A10" s="22"/>
      <c r="B10" s="23"/>
      <c r="C10" s="24"/>
    </row>
    <row r="11" spans="1:3" ht="13.5" thickBot="1" x14ac:dyDescent="0.25">
      <c r="A11" s="25"/>
      <c r="B11" s="26"/>
      <c r="C11" s="27"/>
    </row>
    <row r="12" spans="1:3" x14ac:dyDescent="0.2">
      <c r="A12" s="15"/>
      <c r="B12" s="15"/>
      <c r="C12" s="15"/>
    </row>
    <row r="13" spans="1:3" x14ac:dyDescent="0.2">
      <c r="A13" s="15"/>
      <c r="B13" s="15"/>
      <c r="C13" s="15"/>
    </row>
    <row r="14" spans="1:3" x14ac:dyDescent="0.2">
      <c r="A14" s="15"/>
      <c r="B14" s="15"/>
      <c r="C14" s="15"/>
    </row>
    <row r="15" spans="1:3" x14ac:dyDescent="0.2">
      <c r="A15" s="15"/>
      <c r="B15" s="15"/>
      <c r="C15" s="15"/>
    </row>
    <row r="16" spans="1:3" x14ac:dyDescent="0.2">
      <c r="A16" s="15"/>
      <c r="B16" s="15"/>
      <c r="C16" s="15"/>
    </row>
    <row r="17" spans="1:3" x14ac:dyDescent="0.2">
      <c r="A17" s="15"/>
      <c r="B17" s="15"/>
      <c r="C17" s="15"/>
    </row>
    <row r="18" spans="1:3" x14ac:dyDescent="0.2">
      <c r="A18" s="15"/>
      <c r="B18" s="15"/>
      <c r="C18" s="15"/>
    </row>
    <row r="19" spans="1:3" x14ac:dyDescent="0.2">
      <c r="A19" s="15"/>
      <c r="B19" s="15"/>
      <c r="C19" s="15"/>
    </row>
    <row r="20" spans="1:3" x14ac:dyDescent="0.2">
      <c r="A20" s="15"/>
      <c r="B20" s="15"/>
      <c r="C20" s="15"/>
    </row>
    <row r="21" spans="1:3" x14ac:dyDescent="0.2">
      <c r="A21" s="15"/>
      <c r="B21" s="15"/>
      <c r="C21" s="15"/>
    </row>
  </sheetData>
  <sheetProtection algorithmName="SHA-512" hashValue="24vCBQXVDfcj9i4BRYDCyoc6C/uwFxe9e7mJavQBYl/oHIrfZ4SAeP/SXYs5uJnNK9zZ1KvdVtyjvI5qgOXHOw==" saltValue="CZ2pGqd50WQbSteY8GETcw==" spinCount="100000" sheet="1" selectLockedCells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9A53645BC7FB24B9D116284A1CBA198" ma:contentTypeVersion="4" ma:contentTypeDescription="Ein neues Dokument erstellen." ma:contentTypeScope="" ma:versionID="2c20f2861f77ffa4044f108fc19f1abf">
  <xsd:schema xmlns:xsd="http://www.w3.org/2001/XMLSchema" xmlns:xs="http://www.w3.org/2001/XMLSchema" xmlns:p="http://schemas.microsoft.com/office/2006/metadata/properties" xmlns:ns2="85937bc3-cb1e-4da3-b386-e4d351a34869" targetNamespace="http://schemas.microsoft.com/office/2006/metadata/properties" ma:root="true" ma:fieldsID="c15550ece484aa2a5585cea5bc7c8b6e" ns2:_="">
    <xsd:import namespace="85937bc3-cb1e-4da3-b386-e4d351a348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937bc3-cb1e-4da3-b386-e4d351a348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7519C6-1A42-4B14-AA2E-36F4054DC8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937bc3-cb1e-4da3-b386-e4d351a348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FB706B-3129-45B3-A8AA-B41C6029AC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C1AB98-8D68-4EAC-9782-F8EB610507A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Information</vt:lpstr>
      <vt:lpstr>Text</vt:lpstr>
      <vt:lpstr>Drop</vt:lpstr>
      <vt:lpstr>Version history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rimkus</dc:creator>
  <cp:keywords/>
  <dc:description/>
  <cp:lastModifiedBy>Klopp, Annika</cp:lastModifiedBy>
  <cp:revision/>
  <dcterms:created xsi:type="dcterms:W3CDTF">2011-11-24T13:40:47Z</dcterms:created>
  <dcterms:modified xsi:type="dcterms:W3CDTF">2025-10-02T05:34:30Z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0x01010089A53645BC7FB24B9D116284A1CBA198</vt:lpwstr>
  </property>
</Properties>
</file>